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erpriceform" sheetId="1" r:id="rId1"/>
  </sheets>
  <definedNames>
    <definedName name="_xlnm.Print_Titles" localSheetId="0">'Orderpriceform'!$14:$20</definedName>
    <definedName name="_xlnm._FilterDatabase" localSheetId="0" hidden="1">'Orderpriceform'!$Q$11:$Q$2042</definedName>
    <definedName name="_xlnm._FilterDatabase" localSheetId="0">'Orderpriceform'!$Q$11:$Q$2042</definedName>
    <definedName name="_xlnm.Print_Titles" localSheetId="0">'Orderpriceform'!$14:$20</definedName>
    <definedName name="_xlnm._FilterDatabase_1">'Orderpriceform'!$Q$11:$Q$2042</definedName>
  </definedNames>
  <calcPr fullCalcOnLoad="1" fullPrecision="0"/>
</workbook>
</file>

<file path=xl/sharedStrings.xml><?xml version="1.0" encoding="utf-8"?>
<sst xmlns="http://schemas.openxmlformats.org/spreadsheetml/2006/main" count="12980" uniqueCount="2360">
  <si>
    <t>Center-Flowers</t>
  </si>
  <si>
    <t>КФХ Перепелица Н.В. г. Пятигорск, Георгиевское шоссе 3 км.</t>
  </si>
  <si>
    <t>Тел. 8-928-377-35-35, 8-928-266-11-95</t>
  </si>
  <si>
    <t>Web: Center-Flowers.com</t>
  </si>
  <si>
    <t>E-mail:  Info@center-flowers.com</t>
  </si>
  <si>
    <t>*Цены ориентировочные и могут быть изменены без предварительного уведомления</t>
  </si>
  <si>
    <t>*Фирма "Center-Flowers" оставляет за собой право на допустимый процент брака 2% от партии</t>
  </si>
  <si>
    <t>*Претензии по количеству принимаются на месте при получении товара</t>
  </si>
  <si>
    <r>
      <t xml:space="preserve">*Претензии по качеству принимаются в течение </t>
    </r>
    <r>
      <rPr>
        <b/>
        <sz val="9"/>
        <color indexed="10"/>
        <rFont val="Arial"/>
        <family val="2"/>
      </rPr>
      <t>пяти</t>
    </r>
    <r>
      <rPr>
        <b/>
        <sz val="9"/>
        <color indexed="8"/>
        <rFont val="Arial"/>
        <family val="2"/>
      </rPr>
      <t xml:space="preserve"> рабочих дней со дня получения товара</t>
    </r>
  </si>
  <si>
    <t>*Данное предложение расчитано по курсу 1 евро = 76 руб.</t>
  </si>
  <si>
    <t>1.0</t>
  </si>
  <si>
    <t>паллет</t>
  </si>
  <si>
    <t>руб</t>
  </si>
  <si>
    <t>HOLLAND BULB MARKET форма заказа и прайс-лист</t>
  </si>
  <si>
    <t>ОСЕНЬ 2020</t>
  </si>
  <si>
    <t>*</t>
  </si>
  <si>
    <r>
      <t xml:space="preserve">КАТАЛОГ </t>
    </r>
    <r>
      <rPr>
        <b/>
        <sz val="7"/>
        <rFont val="Calibri"/>
        <family val="2"/>
      </rPr>
      <t>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→КАТАЛОГ →</t>
    </r>
  </si>
  <si>
    <t>https://www.hollandbulbmarket.nl/downloads/Catalogus-Autumn-2020.pdf</t>
  </si>
  <si>
    <r>
      <t xml:space="preserve">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клеткиПеред печатью отфильтруйте </t>
    </r>
    <r>
      <rPr>
        <u val="single"/>
        <sz val="8"/>
        <rFont val="Arial"/>
        <family val="2"/>
      </rPr>
      <t>непустые</t>
    </r>
    <r>
      <rPr>
        <sz val="8"/>
        <rFont val="Arial"/>
        <family val="2"/>
      </rPr>
      <t xml:space="preserve"> клетки</t>
    </r>
  </si>
  <si>
    <t>Название компании и адрес для инвойса:</t>
  </si>
  <si>
    <t>29-07-2020 будут готовы к отправке арт. Оранжевого цветов.</t>
  </si>
  <si>
    <t>Желтая маркировка-новые артикулы!</t>
  </si>
  <si>
    <t>19-08-2020 будут готовы к отправке арт. Оранжевого и Зеленого цветов.</t>
  </si>
  <si>
    <t>From 09-09-2020 будут готовы к отправке арт. Синего и всех других цветов.</t>
  </si>
  <si>
    <t>На разные даты готовности груза необходимо заполнить ОТДЕЛЬНУЮ форму для заказа.</t>
  </si>
  <si>
    <t>Артикул</t>
  </si>
  <si>
    <t>Кол-во единиц заказа</t>
  </si>
  <si>
    <t>К-во ящи-ков/мешков</t>
  </si>
  <si>
    <t>Кол-во штук в ящике/мешке</t>
  </si>
  <si>
    <t>цена</t>
  </si>
  <si>
    <t>Тип</t>
  </si>
  <si>
    <t>Описание</t>
  </si>
  <si>
    <t>Размер</t>
  </si>
  <si>
    <t>Стр., N</t>
  </si>
  <si>
    <t>Цветное фото</t>
  </si>
  <si>
    <t>Сумма, Eu</t>
  </si>
  <si>
    <t xml:space="preserve">                         </t>
  </si>
  <si>
    <t xml:space="preserve">       </t>
  </si>
  <si>
    <t>RETAIL PROGRAMME (price p/item)</t>
  </si>
  <si>
    <t>6 Layer Open Top Rack</t>
  </si>
  <si>
    <t>80038</t>
  </si>
  <si>
    <t>x</t>
  </si>
  <si>
    <t>item</t>
  </si>
  <si>
    <t>Open Top Rack Super Budget Selling</t>
  </si>
  <si>
    <t>XXXXX</t>
  </si>
  <si>
    <t>80039</t>
  </si>
  <si>
    <t>Open Top Rack Super Budget  Priced</t>
  </si>
  <si>
    <t>Open Top Rack Best Buy Selling</t>
  </si>
  <si>
    <t>80031</t>
  </si>
  <si>
    <t>Open Top Rack Best Buy Priced</t>
  </si>
  <si>
    <t>80032</t>
  </si>
  <si>
    <t>Open Top Rack Star Selling</t>
  </si>
  <si>
    <t>Open Top Rack Star Priced</t>
  </si>
  <si>
    <t>Open Top Rack Global Selling</t>
  </si>
  <si>
    <t>80035</t>
  </si>
  <si>
    <t>Open Top Rack Global Priced</t>
  </si>
  <si>
    <t>7 Layer Pin Rack</t>
  </si>
  <si>
    <t>7 Layer Pin Rack Best Buy</t>
  </si>
  <si>
    <t>80061</t>
  </si>
  <si>
    <t>7 Layer Pin Rack Star</t>
  </si>
  <si>
    <t>80062</t>
  </si>
  <si>
    <t>7 Layer Pin Rack Global</t>
  </si>
  <si>
    <t>3 Segment Palletbox</t>
  </si>
  <si>
    <t>3 Segment Palletbox Narc+Tulip</t>
  </si>
  <si>
    <t>80201</t>
  </si>
  <si>
    <t>3 Segment Palletbox Tulip</t>
  </si>
  <si>
    <t>80202</t>
  </si>
  <si>
    <t>3 Segment Palletbox Narcissus</t>
  </si>
  <si>
    <t>2 Segment Palletbox</t>
  </si>
  <si>
    <t>2 Segment Palletbox Tulip yell/red</t>
  </si>
  <si>
    <t>80214</t>
  </si>
  <si>
    <t>2 Segment Palletbox Tulip pink/black</t>
  </si>
  <si>
    <t>80212</t>
  </si>
  <si>
    <t xml:space="preserve">2 Segment Palletbox Narcissus </t>
  </si>
  <si>
    <t>80213</t>
  </si>
  <si>
    <t>2 Segment Palletbox Narcis+Tulip</t>
  </si>
  <si>
    <t>Danish Container</t>
  </si>
  <si>
    <t>Danish Container Best Buy</t>
  </si>
  <si>
    <t>80251</t>
  </si>
  <si>
    <t>Danish Container Star</t>
  </si>
  <si>
    <t>80252</t>
  </si>
  <si>
    <t>Danish Container Global</t>
  </si>
  <si>
    <t>Day Dream Cappers</t>
  </si>
  <si>
    <t>6 Layer Rack Day Dream Capper 1</t>
  </si>
  <si>
    <t>900072</t>
  </si>
  <si>
    <t>6 Layer Rack Day Dream Capper 2</t>
  </si>
  <si>
    <t>6 Layer Pin Rack Day Dream Capper 1</t>
  </si>
  <si>
    <t>900076</t>
  </si>
  <si>
    <t>6 Layer Pin Rack Day Dream Capper 2</t>
  </si>
  <si>
    <t>900077</t>
  </si>
  <si>
    <t>7 Layer Pin Rack Day Dream Capper</t>
  </si>
  <si>
    <t>Day Dream boxes</t>
  </si>
  <si>
    <t>900014</t>
  </si>
  <si>
    <t>5 Layer Display Day Dream Amaryllis</t>
  </si>
  <si>
    <t>900015</t>
  </si>
  <si>
    <t>1 Layer Display Day Dream Amaryllis</t>
  </si>
  <si>
    <t>900021</t>
  </si>
  <si>
    <t>5 Layer Display Day Dream Collection 1</t>
  </si>
  <si>
    <t>5 Layer Display Day Dream Collection 2</t>
  </si>
  <si>
    <t>900023</t>
  </si>
  <si>
    <t>5 Layer Display Day Dream Collection 3</t>
  </si>
  <si>
    <t>PLASTIC STORAGE BUCKETS (price p/item)</t>
  </si>
  <si>
    <t>60040</t>
  </si>
  <si>
    <t>Mixed Tulips</t>
  </si>
  <si>
    <t>10/11</t>
  </si>
  <si>
    <t>FULL COLOUR (Paper) CARRYBAGS IN STACKABLE CASE (price p/item)</t>
  </si>
  <si>
    <t>80130</t>
  </si>
  <si>
    <t>Mixed Bulbs</t>
  </si>
  <si>
    <t>10/12</t>
  </si>
  <si>
    <t>WOODEN CLOGS (price p/item)</t>
  </si>
  <si>
    <t>Tulipa Pink</t>
  </si>
  <si>
    <t>Tulipa Red/Yellow</t>
  </si>
  <si>
    <t>Tulipa Striped</t>
  </si>
  <si>
    <t>Tulipa Yellow</t>
  </si>
  <si>
    <t>Tulipa Purple</t>
  </si>
  <si>
    <t>Tulipa White</t>
  </si>
  <si>
    <t>Tulipa Mixed</t>
  </si>
  <si>
    <t>PROMOTION PACKS (price p/item)</t>
  </si>
  <si>
    <t>TR</t>
  </si>
  <si>
    <t>Tulip Triumph Mixed</t>
  </si>
  <si>
    <t>60012</t>
  </si>
  <si>
    <t>LARGE</t>
  </si>
  <si>
    <t>Narcussus Trumpet Mixed</t>
  </si>
  <si>
    <t>60013</t>
  </si>
  <si>
    <t>Hyacinth Mixed</t>
  </si>
  <si>
    <t>14/15</t>
  </si>
  <si>
    <t>60014</t>
  </si>
  <si>
    <t>Crocus Mixed</t>
  </si>
  <si>
    <t>7/8</t>
  </si>
  <si>
    <t>HANDY PLANT TRAY (price p/item)</t>
  </si>
  <si>
    <t xml:space="preserve">Tulipa Prince Mixed </t>
  </si>
  <si>
    <t>81012</t>
  </si>
  <si>
    <t xml:space="preserve">Smiling Spring Mixed </t>
  </si>
  <si>
    <t>81013</t>
  </si>
  <si>
    <t xml:space="preserve">Renegade/Faconet </t>
  </si>
  <si>
    <t>81014</t>
  </si>
  <si>
    <t xml:space="preserve">Mixed Grapes </t>
  </si>
  <si>
    <t>81015</t>
  </si>
  <si>
    <t xml:space="preserve">Tulipa Holland/Rio Mixed </t>
  </si>
  <si>
    <t>MISCELLANEOUS PRODUCTS (price p/item)</t>
  </si>
  <si>
    <t>Plastic Bags</t>
  </si>
  <si>
    <t>macroperf.</t>
  </si>
  <si>
    <t>Plastic bags Macro perf (150x250mm)</t>
  </si>
  <si>
    <t>microperf.</t>
  </si>
  <si>
    <t>Plastic bags Micro perf (120x320mm)</t>
  </si>
  <si>
    <t xml:space="preserve">  Tools for the Garden</t>
  </si>
  <si>
    <t xml:space="preserve">Pruning Shears </t>
  </si>
  <si>
    <t xml:space="preserve">3 Leg Garden Hand Rake </t>
  </si>
  <si>
    <t xml:space="preserve">Tooth Rake with plastic handle </t>
  </si>
  <si>
    <t xml:space="preserve">Steel Flower Trowel </t>
  </si>
  <si>
    <t xml:space="preserve">Plastic Flower Trowel </t>
  </si>
  <si>
    <t xml:space="preserve">3 Leg plastic Garden Hand Rake </t>
  </si>
  <si>
    <t xml:space="preserve">8 Tooth Rake 14cm with stick </t>
  </si>
  <si>
    <t xml:space="preserve">3 Leg Rake with wooden stick </t>
  </si>
  <si>
    <t xml:space="preserve">Long handle hoe (28x1400mm) </t>
  </si>
  <si>
    <t xml:space="preserve">Sand Shovel (110cm) </t>
  </si>
  <si>
    <t xml:space="preserve">Digging Spade (90cm) Powder coated </t>
  </si>
  <si>
    <t>Planting Basket</t>
  </si>
  <si>
    <t>22 cm</t>
  </si>
  <si>
    <t>26 cm</t>
  </si>
  <si>
    <t>30 cm</t>
  </si>
  <si>
    <t>23,5x21cm</t>
  </si>
  <si>
    <t xml:space="preserve">Adjustable plant support </t>
  </si>
  <si>
    <t>35-50cm</t>
  </si>
  <si>
    <t>Bulb Planter</t>
  </si>
  <si>
    <t>10cm</t>
  </si>
  <si>
    <t xml:space="preserve">POS Merchandise </t>
  </si>
  <si>
    <t xml:space="preserve">Banner size: 250x50 CM                                                        </t>
  </si>
  <si>
    <t>English Banner (250x50cm)</t>
  </si>
  <si>
    <t>Deutscher Banner (250x50cm)</t>
  </si>
  <si>
    <t>Russian Banner (250x50cm)</t>
  </si>
  <si>
    <t xml:space="preserve">Banner size: 500x100 CM                                                                                 </t>
  </si>
  <si>
    <t>English Banner (500x100cm)</t>
  </si>
  <si>
    <t>Deutscher Banner (500x100cm)</t>
  </si>
  <si>
    <t>Russian Banner (500x100cm)</t>
  </si>
  <si>
    <t xml:space="preserve">Banner size: 750x150 CM                                                                               </t>
  </si>
  <si>
    <t>English Banner (750x150cm)</t>
  </si>
  <si>
    <t>Deutscher Banner (750x150cm)</t>
  </si>
  <si>
    <t>Russian Banner (750x150cm)</t>
  </si>
  <si>
    <t xml:space="preserve">Banner size: 1000x200 CM                                                                             </t>
  </si>
  <si>
    <t>English Banner (1000x200cm)</t>
  </si>
  <si>
    <t>Deutscher Banner (1000x200cm)</t>
  </si>
  <si>
    <t>Russian Banner (1000x200cm)</t>
  </si>
  <si>
    <t xml:space="preserve">  Wooden and Cardboard Racks</t>
  </si>
  <si>
    <t>6 Layer Wood</t>
  </si>
  <si>
    <t>6 Layer Pin Wood</t>
  </si>
  <si>
    <t>7 Layer Pin Wood</t>
  </si>
  <si>
    <t>4 Layer Cardboard</t>
  </si>
  <si>
    <t>Danish Trolley</t>
  </si>
  <si>
    <t>Shelf for Trolley</t>
  </si>
  <si>
    <t>2 Section Box Pallet</t>
  </si>
  <si>
    <t>3 Section Box Pallet</t>
  </si>
  <si>
    <t>DAY DREAM LINE (price p/box)</t>
  </si>
  <si>
    <t>Tulips</t>
  </si>
  <si>
    <t>90251</t>
  </si>
  <si>
    <t>bag</t>
  </si>
  <si>
    <t>DWH</t>
  </si>
  <si>
    <t>Banja Luka</t>
  </si>
  <si>
    <t>11/12</t>
  </si>
  <si>
    <t>90252</t>
  </si>
  <si>
    <t>Fostery King</t>
  </si>
  <si>
    <t>90253</t>
  </si>
  <si>
    <t xml:space="preserve">Prinses Irene </t>
  </si>
  <si>
    <t>90254</t>
  </si>
  <si>
    <t xml:space="preserve">Escape </t>
  </si>
  <si>
    <t>90255</t>
  </si>
  <si>
    <t>SE</t>
  </si>
  <si>
    <t>White Prince</t>
  </si>
  <si>
    <t>90256</t>
  </si>
  <si>
    <t>GR</t>
  </si>
  <si>
    <t xml:space="preserve">Bon Bini </t>
  </si>
  <si>
    <t>90257</t>
  </si>
  <si>
    <t xml:space="preserve">Pinocchio </t>
  </si>
  <si>
    <t>90258</t>
  </si>
  <si>
    <t>Alexander Pushkin</t>
  </si>
  <si>
    <t>90259</t>
  </si>
  <si>
    <t xml:space="preserve">Blackjack </t>
  </si>
  <si>
    <t>90260</t>
  </si>
  <si>
    <t>Bolroyal Silver</t>
  </si>
  <si>
    <t>90261</t>
  </si>
  <si>
    <t>MULTI</t>
  </si>
  <si>
    <t>Fats Domino</t>
  </si>
  <si>
    <t>90262</t>
  </si>
  <si>
    <t xml:space="preserve">Flaming Flag </t>
  </si>
  <si>
    <t>90263</t>
  </si>
  <si>
    <t>Holland Beauty</t>
  </si>
  <si>
    <t>90264</t>
  </si>
  <si>
    <t xml:space="preserve">Muvota </t>
  </si>
  <si>
    <t>90265</t>
  </si>
  <si>
    <t>Pole Position</t>
  </si>
  <si>
    <t>90266</t>
  </si>
  <si>
    <t xml:space="preserve">Purple Rain </t>
  </si>
  <si>
    <t>90267</t>
  </si>
  <si>
    <t xml:space="preserve">Playgirl </t>
  </si>
  <si>
    <t>90268</t>
  </si>
  <si>
    <t>Strong Gold</t>
  </si>
  <si>
    <t>90269</t>
  </si>
  <si>
    <t xml:space="preserve">SL </t>
  </si>
  <si>
    <t>Blue Aimable</t>
  </si>
  <si>
    <t>90270</t>
  </si>
  <si>
    <t xml:space="preserve">LF </t>
  </si>
  <si>
    <t xml:space="preserve">Ballade Orange </t>
  </si>
  <si>
    <t>90271</t>
  </si>
  <si>
    <t>Burgundy</t>
  </si>
  <si>
    <t>90272</t>
  </si>
  <si>
    <t xml:space="preserve">Claudia </t>
  </si>
  <si>
    <t>90273</t>
  </si>
  <si>
    <t xml:space="preserve">FR </t>
  </si>
  <si>
    <t xml:space="preserve">Arma </t>
  </si>
  <si>
    <t>90274</t>
  </si>
  <si>
    <t xml:space="preserve">Dallas </t>
  </si>
  <si>
    <t>90275</t>
  </si>
  <si>
    <t xml:space="preserve">Daytona </t>
  </si>
  <si>
    <t>90276</t>
  </si>
  <si>
    <t>Labrador</t>
  </si>
  <si>
    <t>90277</t>
  </si>
  <si>
    <t>Lambada</t>
  </si>
  <si>
    <t>90278</t>
  </si>
  <si>
    <t xml:space="preserve">VIR </t>
  </si>
  <si>
    <t xml:space="preserve">Esperanto </t>
  </si>
  <si>
    <t>90279</t>
  </si>
  <si>
    <t xml:space="preserve">PAR </t>
  </si>
  <si>
    <t>Blue Parrot</t>
  </si>
  <si>
    <t>90280</t>
  </si>
  <si>
    <t xml:space="preserve">Estella Rijnveld </t>
  </si>
  <si>
    <t>90281</t>
  </si>
  <si>
    <t>Flaming Parrot</t>
  </si>
  <si>
    <t>90282</t>
  </si>
  <si>
    <t>Orange Rococo</t>
  </si>
  <si>
    <t>90283</t>
  </si>
  <si>
    <t xml:space="preserve">Rococo </t>
  </si>
  <si>
    <t>90284</t>
  </si>
  <si>
    <t xml:space="preserve">DBL </t>
  </si>
  <si>
    <t>Blue Diamond</t>
  </si>
  <si>
    <t>90285</t>
  </si>
  <si>
    <t>Carnaval de Nice</t>
  </si>
  <si>
    <t>90286</t>
  </si>
  <si>
    <t xml:space="preserve">DBE </t>
  </si>
  <si>
    <t xml:space="preserve">Belicia </t>
  </si>
  <si>
    <t>90287</t>
  </si>
  <si>
    <t xml:space="preserve">Wirosa </t>
  </si>
  <si>
    <t>90288</t>
  </si>
  <si>
    <t xml:space="preserve">Sunlover </t>
  </si>
  <si>
    <t>90289</t>
  </si>
  <si>
    <t xml:space="preserve">Up Pink </t>
  </si>
  <si>
    <t>90290</t>
  </si>
  <si>
    <t xml:space="preserve">Up White </t>
  </si>
  <si>
    <t>90291</t>
  </si>
  <si>
    <t>Yellow Pomponette</t>
  </si>
  <si>
    <t>Narcissus *</t>
  </si>
  <si>
    <t>90292</t>
  </si>
  <si>
    <t>MINI</t>
  </si>
  <si>
    <t>Tete a Tete</t>
  </si>
  <si>
    <t>90293</t>
  </si>
  <si>
    <t>Dutch Master</t>
  </si>
  <si>
    <t>12/14</t>
  </si>
  <si>
    <t>90294</t>
  </si>
  <si>
    <t>Red Devon</t>
  </si>
  <si>
    <t>90295</t>
  </si>
  <si>
    <t xml:space="preserve">Pink Charm </t>
  </si>
  <si>
    <t>90296</t>
  </si>
  <si>
    <t>Slim Whitman</t>
  </si>
  <si>
    <t>90297</t>
  </si>
  <si>
    <t>DBL</t>
  </si>
  <si>
    <t>Eastertide</t>
  </si>
  <si>
    <t>90298</t>
  </si>
  <si>
    <t xml:space="preserve">Obdam </t>
  </si>
  <si>
    <t>90299</t>
  </si>
  <si>
    <t>SPLIT</t>
  </si>
  <si>
    <t>Petit Four</t>
  </si>
  <si>
    <t>90300</t>
  </si>
  <si>
    <t>Rip van Winkle</t>
  </si>
  <si>
    <t>90301</t>
  </si>
  <si>
    <t xml:space="preserve">Sweet Pomponette </t>
  </si>
  <si>
    <t>90302</t>
  </si>
  <si>
    <t>Cum Laude</t>
  </si>
  <si>
    <t>90303</t>
  </si>
  <si>
    <t xml:space="preserve">Printal </t>
  </si>
  <si>
    <t>90304</t>
  </si>
  <si>
    <t xml:space="preserve">Tritomba </t>
  </si>
  <si>
    <t>Hyacinths</t>
  </si>
  <si>
    <t>90305</t>
  </si>
  <si>
    <t>Woodstock</t>
  </si>
  <si>
    <t>15/16</t>
  </si>
  <si>
    <t>90306</t>
  </si>
  <si>
    <t>Carnegie</t>
  </si>
  <si>
    <t>90307</t>
  </si>
  <si>
    <t>City of Haarlem</t>
  </si>
  <si>
    <t>90308</t>
  </si>
  <si>
    <t>Fondant</t>
  </si>
  <si>
    <t>90309</t>
  </si>
  <si>
    <t>Delft Blue</t>
  </si>
  <si>
    <t>90310</t>
  </si>
  <si>
    <t>Jan Bos</t>
  </si>
  <si>
    <t>Crocus</t>
  </si>
  <si>
    <t>90312</t>
  </si>
  <si>
    <t>SPECIE</t>
  </si>
  <si>
    <t>Gipsy Girl</t>
  </si>
  <si>
    <t>5/7</t>
  </si>
  <si>
    <t>90313</t>
  </si>
  <si>
    <t>Jeanne d'Arc</t>
  </si>
  <si>
    <t>90314</t>
  </si>
  <si>
    <t xml:space="preserve">Flower Record </t>
  </si>
  <si>
    <t>90315</t>
  </si>
  <si>
    <t>Pickwick</t>
  </si>
  <si>
    <t>Miscellaneous</t>
  </si>
  <si>
    <t>90311</t>
  </si>
  <si>
    <t>Allium Purple Sensation</t>
  </si>
  <si>
    <t>90316</t>
  </si>
  <si>
    <t>Fritillaria Meleagris Mixed</t>
  </si>
  <si>
    <t>5/+</t>
  </si>
  <si>
    <t>90317</t>
  </si>
  <si>
    <t>Muscari Armeniacum</t>
  </si>
  <si>
    <t>90052</t>
  </si>
  <si>
    <t>Anemone Blanda Mixed</t>
  </si>
  <si>
    <t>90053</t>
  </si>
  <si>
    <t>Anemone St Brigid Mixed</t>
  </si>
  <si>
    <t>5/6</t>
  </si>
  <si>
    <t>90063</t>
  </si>
  <si>
    <t>Freesia Double Mixed</t>
  </si>
  <si>
    <t>90064</t>
  </si>
  <si>
    <t>Dutch Iris Mixed</t>
  </si>
  <si>
    <t>90067</t>
  </si>
  <si>
    <t>Ranunculus Mixed</t>
  </si>
  <si>
    <t>DAY DREAM CAPPERLINE (price p/bag)</t>
  </si>
  <si>
    <t xml:space="preserve">Tulipa </t>
  </si>
  <si>
    <t>box</t>
  </si>
  <si>
    <t xml:space="preserve">Banja Luka </t>
  </si>
  <si>
    <t>Flaming Flag</t>
  </si>
  <si>
    <t>Purple Rain</t>
  </si>
  <si>
    <t>SL</t>
  </si>
  <si>
    <t>LF</t>
  </si>
  <si>
    <t>Ballade Orange</t>
  </si>
  <si>
    <t>FR</t>
  </si>
  <si>
    <t>PAR</t>
  </si>
  <si>
    <t>Rococo</t>
  </si>
  <si>
    <t>Sunlover</t>
  </si>
  <si>
    <t xml:space="preserve">Narcissus </t>
  </si>
  <si>
    <t>Pink Charm</t>
  </si>
  <si>
    <t>Obdam</t>
  </si>
  <si>
    <t xml:space="preserve">SPLIT </t>
  </si>
  <si>
    <t>Printal</t>
  </si>
  <si>
    <t>Tiritomba</t>
  </si>
  <si>
    <t xml:space="preserve">LARGE </t>
  </si>
  <si>
    <t xml:space="preserve">Anemone Blanda Mixed </t>
  </si>
  <si>
    <t>Anemone St. Brigid Mixed</t>
  </si>
  <si>
    <t>SUPER BUDGET CAPPERLINE (price p/bag)</t>
  </si>
  <si>
    <t>17001</t>
  </si>
  <si>
    <t>17002</t>
  </si>
  <si>
    <t>Golden Parade</t>
  </si>
  <si>
    <t>17003</t>
  </si>
  <si>
    <t>Mystic van Eijk</t>
  </si>
  <si>
    <t>17015</t>
  </si>
  <si>
    <t>17016</t>
  </si>
  <si>
    <t xml:space="preserve">Purple Prince </t>
  </si>
  <si>
    <t>17025</t>
  </si>
  <si>
    <t>Gavota</t>
  </si>
  <si>
    <t>17026</t>
  </si>
  <si>
    <t xml:space="preserve">Guus Papendrecht </t>
  </si>
  <si>
    <t>17027</t>
  </si>
  <si>
    <t xml:space="preserve">André Citroën </t>
  </si>
  <si>
    <t>17028</t>
  </si>
  <si>
    <t xml:space="preserve">Holland Queen </t>
  </si>
  <si>
    <t>17029</t>
  </si>
  <si>
    <t>Ronaldo</t>
  </si>
  <si>
    <t>17045</t>
  </si>
  <si>
    <t>KAUF</t>
  </si>
  <si>
    <t>Johann Strauss</t>
  </si>
  <si>
    <t>17046</t>
  </si>
  <si>
    <t xml:space="preserve">Corona </t>
  </si>
  <si>
    <t>17051</t>
  </si>
  <si>
    <t>17052</t>
  </si>
  <si>
    <t>Miranda</t>
  </si>
  <si>
    <t>17053</t>
  </si>
  <si>
    <t>17054</t>
  </si>
  <si>
    <t>Aveyron</t>
  </si>
  <si>
    <t>17055</t>
  </si>
  <si>
    <t>Negrita Double</t>
  </si>
  <si>
    <t>17061</t>
  </si>
  <si>
    <t>Crispy Mary</t>
  </si>
  <si>
    <t>17062</t>
  </si>
  <si>
    <t>Arma</t>
  </si>
  <si>
    <t>17063</t>
  </si>
  <si>
    <t>Dallas</t>
  </si>
  <si>
    <t>17064</t>
  </si>
  <si>
    <t>Tiano</t>
  </si>
  <si>
    <t>17071</t>
  </si>
  <si>
    <t>17072</t>
  </si>
  <si>
    <t>Aladdin</t>
  </si>
  <si>
    <t>17073</t>
  </si>
  <si>
    <t>Flashback</t>
  </si>
  <si>
    <t>17081</t>
  </si>
  <si>
    <t>Holland Happening</t>
  </si>
  <si>
    <t>17082</t>
  </si>
  <si>
    <t>Texas Gold</t>
  </si>
  <si>
    <t>17083</t>
  </si>
  <si>
    <t>Parrot Prince</t>
  </si>
  <si>
    <t>17101</t>
  </si>
  <si>
    <t xml:space="preserve">Tete a Tete </t>
  </si>
  <si>
    <t>8/10</t>
  </si>
  <si>
    <t>17102</t>
  </si>
  <si>
    <t xml:space="preserve">Minnow </t>
  </si>
  <si>
    <t>17103</t>
  </si>
  <si>
    <t xml:space="preserve">Slim Whitman </t>
  </si>
  <si>
    <t>17104</t>
  </si>
  <si>
    <t>17105</t>
  </si>
  <si>
    <t>17106</t>
  </si>
  <si>
    <t>Replete</t>
  </si>
  <si>
    <t>17107</t>
  </si>
  <si>
    <t>17125</t>
  </si>
  <si>
    <t xml:space="preserve">Carnegie </t>
  </si>
  <si>
    <t>17126</t>
  </si>
  <si>
    <t xml:space="preserve">Blue Jacket </t>
  </si>
  <si>
    <t>17127</t>
  </si>
  <si>
    <t xml:space="preserve">Pink Pearl </t>
  </si>
  <si>
    <t>17128</t>
  </si>
  <si>
    <t>17129</t>
  </si>
  <si>
    <t>17130</t>
  </si>
  <si>
    <t>17131</t>
  </si>
  <si>
    <t>China Pink</t>
  </si>
  <si>
    <t>17141</t>
  </si>
  <si>
    <t xml:space="preserve">Ruby Giant </t>
  </si>
  <si>
    <t>17142</t>
  </si>
  <si>
    <t xml:space="preserve">Fuscontinctus </t>
  </si>
  <si>
    <t>17146</t>
  </si>
  <si>
    <t>King of Striped</t>
  </si>
  <si>
    <t>6/7</t>
  </si>
  <si>
    <t>17151</t>
  </si>
  <si>
    <t>17155</t>
  </si>
  <si>
    <t xml:space="preserve">Chionodoxa Forbesii </t>
  </si>
  <si>
    <t>17421</t>
  </si>
  <si>
    <t>17424</t>
  </si>
  <si>
    <t>Anemone De Caen Mixed</t>
  </si>
  <si>
    <t>BEST BUY CAPPERLINE (price p/bag)</t>
  </si>
  <si>
    <t>37101</t>
  </si>
  <si>
    <t>37137</t>
  </si>
  <si>
    <t>Jaap Groot</t>
  </si>
  <si>
    <t>37138</t>
  </si>
  <si>
    <t>37139</t>
  </si>
  <si>
    <t>Apricot Impression</t>
  </si>
  <si>
    <t>37089</t>
  </si>
  <si>
    <t>37090</t>
  </si>
  <si>
    <t>37107</t>
  </si>
  <si>
    <t>FOS</t>
  </si>
  <si>
    <t>Purissima</t>
  </si>
  <si>
    <t>37142</t>
  </si>
  <si>
    <t>Albert Heyn</t>
  </si>
  <si>
    <t>37091</t>
  </si>
  <si>
    <t>Hitparade</t>
  </si>
  <si>
    <t>37112</t>
  </si>
  <si>
    <t>Oriental Beauty</t>
  </si>
  <si>
    <t>37113</t>
  </si>
  <si>
    <t>37145</t>
  </si>
  <si>
    <t>Corona</t>
  </si>
  <si>
    <t>37092</t>
  </si>
  <si>
    <t>Little Girl</t>
  </si>
  <si>
    <t>37117</t>
  </si>
  <si>
    <t>Purple Prince</t>
  </si>
  <si>
    <t>37118</t>
  </si>
  <si>
    <t>Queen of Night</t>
  </si>
  <si>
    <t>37119</t>
  </si>
  <si>
    <t>Laura Fygi</t>
  </si>
  <si>
    <t>37120</t>
  </si>
  <si>
    <t>37121</t>
  </si>
  <si>
    <t>Shirley</t>
  </si>
  <si>
    <t>37122</t>
  </si>
  <si>
    <t>Jimmy</t>
  </si>
  <si>
    <t>37123</t>
  </si>
  <si>
    <t>Muralto</t>
  </si>
  <si>
    <t>37124</t>
  </si>
  <si>
    <t>Princes Irene</t>
  </si>
  <si>
    <t>37125</t>
  </si>
  <si>
    <t>37126</t>
  </si>
  <si>
    <t>Ile de France</t>
  </si>
  <si>
    <t>37127</t>
  </si>
  <si>
    <t>Washington</t>
  </si>
  <si>
    <t>37129</t>
  </si>
  <si>
    <t>Stronggold</t>
  </si>
  <si>
    <t>37130</t>
  </si>
  <si>
    <t>Antartica</t>
  </si>
  <si>
    <t>37131</t>
  </si>
  <si>
    <t>Blue Amaible</t>
  </si>
  <si>
    <t>37072</t>
  </si>
  <si>
    <t>Jumbo Pink</t>
  </si>
  <si>
    <t>37073</t>
  </si>
  <si>
    <t>Negrita</t>
  </si>
  <si>
    <t>37074</t>
  </si>
  <si>
    <t>37132</t>
  </si>
  <si>
    <t>Denmark</t>
  </si>
  <si>
    <t>37133</t>
  </si>
  <si>
    <t>Playgirl</t>
  </si>
  <si>
    <t>37134</t>
  </si>
  <si>
    <t>37135</t>
  </si>
  <si>
    <t>37136</t>
  </si>
  <si>
    <t>Cape Town</t>
  </si>
  <si>
    <t>37128</t>
  </si>
  <si>
    <t>Mixed</t>
  </si>
  <si>
    <t>37067</t>
  </si>
  <si>
    <t>Silk Surprise</t>
  </si>
  <si>
    <t>37068</t>
  </si>
  <si>
    <t>Early Surprise</t>
  </si>
  <si>
    <t>37069</t>
  </si>
  <si>
    <t>Spring Surprise</t>
  </si>
  <si>
    <t>37070</t>
  </si>
  <si>
    <t>Pink Surprise</t>
  </si>
  <si>
    <t>37103</t>
  </si>
  <si>
    <t>Abba</t>
  </si>
  <si>
    <t>37104</t>
  </si>
  <si>
    <t>Angelique</t>
  </si>
  <si>
    <t>37105</t>
  </si>
  <si>
    <t>37106</t>
  </si>
  <si>
    <t>Horizon</t>
  </si>
  <si>
    <t>37140</t>
  </si>
  <si>
    <t>Monte Peony</t>
  </si>
  <si>
    <t>37141</t>
  </si>
  <si>
    <t>Up White</t>
  </si>
  <si>
    <t>37093</t>
  </si>
  <si>
    <t>Monte Flame</t>
  </si>
  <si>
    <t>37075</t>
  </si>
  <si>
    <t>Emblazon</t>
  </si>
  <si>
    <t>37108</t>
  </si>
  <si>
    <t>Curly Sue</t>
  </si>
  <si>
    <t>37109</t>
  </si>
  <si>
    <t>37110</t>
  </si>
  <si>
    <t>Daytona</t>
  </si>
  <si>
    <t>37111</t>
  </si>
  <si>
    <t>37143</t>
  </si>
  <si>
    <t>37144</t>
  </si>
  <si>
    <t>37094</t>
  </si>
  <si>
    <t>Lion King</t>
  </si>
  <si>
    <t>37095</t>
  </si>
  <si>
    <t>Exotic Sun</t>
  </si>
  <si>
    <t>37076</t>
  </si>
  <si>
    <t>Kingston</t>
  </si>
  <si>
    <t>37077</t>
  </si>
  <si>
    <t>Snow Crystal</t>
  </si>
  <si>
    <t>37114</t>
  </si>
  <si>
    <t>Ballerina</t>
  </si>
  <si>
    <t>37146</t>
  </si>
  <si>
    <t>37147</t>
  </si>
  <si>
    <t>Holland Chic</t>
  </si>
  <si>
    <t>37096</t>
  </si>
  <si>
    <t>Ballade Gold</t>
  </si>
  <si>
    <t>37097</t>
  </si>
  <si>
    <t>Ballade Dream</t>
  </si>
  <si>
    <t>37080</t>
  </si>
  <si>
    <t>Ballade White</t>
  </si>
  <si>
    <t>37081</t>
  </si>
  <si>
    <t>Fire Wings</t>
  </si>
  <si>
    <t>37082</t>
  </si>
  <si>
    <t>Ballade</t>
  </si>
  <si>
    <t>37116</t>
  </si>
  <si>
    <t>37148</t>
  </si>
  <si>
    <t>Yoko Parrot</t>
  </si>
  <si>
    <t>37149</t>
  </si>
  <si>
    <t>Super Parrot</t>
  </si>
  <si>
    <t>37150</t>
  </si>
  <si>
    <t>Black Parrot</t>
  </si>
  <si>
    <t>37098</t>
  </si>
  <si>
    <t>37099</t>
  </si>
  <si>
    <t>37078</t>
  </si>
  <si>
    <t>Parrot King</t>
  </si>
  <si>
    <t>37079</t>
  </si>
  <si>
    <t>Weber's Parrot</t>
  </si>
  <si>
    <t>37161</t>
  </si>
  <si>
    <t>Ice King</t>
  </si>
  <si>
    <t>37151</t>
  </si>
  <si>
    <t>Golden Ducat</t>
  </si>
  <si>
    <t>37156</t>
  </si>
  <si>
    <t>37086</t>
  </si>
  <si>
    <t>Double Fashion</t>
  </si>
  <si>
    <t>37152</t>
  </si>
  <si>
    <t>37153</t>
  </si>
  <si>
    <t>37159</t>
  </si>
  <si>
    <t>British Gamble</t>
  </si>
  <si>
    <t>37160</t>
  </si>
  <si>
    <t>37085</t>
  </si>
  <si>
    <t>Mount Hood</t>
  </si>
  <si>
    <t>37155</t>
  </si>
  <si>
    <t>37162</t>
  </si>
  <si>
    <t>37163</t>
  </si>
  <si>
    <t>37164</t>
  </si>
  <si>
    <t>37154</t>
  </si>
  <si>
    <t>37157</t>
  </si>
  <si>
    <t>37158</t>
  </si>
  <si>
    <t>Minnow</t>
  </si>
  <si>
    <t>37171</t>
  </si>
  <si>
    <t>Yellow</t>
  </si>
  <si>
    <t>37172</t>
  </si>
  <si>
    <t>White</t>
  </si>
  <si>
    <t>37173</t>
  </si>
  <si>
    <t>Striped</t>
  </si>
  <si>
    <t>37174</t>
  </si>
  <si>
    <t xml:space="preserve">Blue </t>
  </si>
  <si>
    <t>37175</t>
  </si>
  <si>
    <t>37176</t>
  </si>
  <si>
    <t>37177</t>
  </si>
  <si>
    <t>Cream Beauty</t>
  </si>
  <si>
    <t>37178</t>
  </si>
  <si>
    <t>BOT</t>
  </si>
  <si>
    <t>Sieberi Tricolor</t>
  </si>
  <si>
    <t>37181</t>
  </si>
  <si>
    <t>37182</t>
  </si>
  <si>
    <t>37183</t>
  </si>
  <si>
    <t>37184</t>
  </si>
  <si>
    <t>37185</t>
  </si>
  <si>
    <t>37187</t>
  </si>
  <si>
    <t>Marie</t>
  </si>
  <si>
    <t>37083</t>
  </si>
  <si>
    <t>Gipsy Queen</t>
  </si>
  <si>
    <t>37084</t>
  </si>
  <si>
    <t>Pink Pearl</t>
  </si>
  <si>
    <t>37186</t>
  </si>
  <si>
    <t>Allium</t>
  </si>
  <si>
    <t>37191</t>
  </si>
  <si>
    <t>Purple Sensation</t>
  </si>
  <si>
    <t>37192</t>
  </si>
  <si>
    <t>Sphaerocephalon</t>
  </si>
  <si>
    <t>37202</t>
  </si>
  <si>
    <t>Moly</t>
  </si>
  <si>
    <t>4/5</t>
  </si>
  <si>
    <t>37193</t>
  </si>
  <si>
    <t>Anemone</t>
  </si>
  <si>
    <t>Anemone Double St. Brigid</t>
  </si>
  <si>
    <t>37194</t>
  </si>
  <si>
    <t>37195</t>
  </si>
  <si>
    <t>Miscellaneous Bulbs</t>
  </si>
  <si>
    <t>37196</t>
  </si>
  <si>
    <t>Chionodoxa Forbesii</t>
  </si>
  <si>
    <t>37203</t>
  </si>
  <si>
    <t>Chionodoxa Luc. Rosea</t>
  </si>
  <si>
    <t>37324</t>
  </si>
  <si>
    <t>37197</t>
  </si>
  <si>
    <t>Iris Reticulata Gordon</t>
  </si>
  <si>
    <t>37204</t>
  </si>
  <si>
    <t>Iris Reticulata Purple Gem</t>
  </si>
  <si>
    <t>37071</t>
  </si>
  <si>
    <t>Iris Danfordiae</t>
  </si>
  <si>
    <t>37179</t>
  </si>
  <si>
    <t>37366</t>
  </si>
  <si>
    <t>Ixia Mixed</t>
  </si>
  <si>
    <t>37198</t>
  </si>
  <si>
    <t>37190</t>
  </si>
  <si>
    <t>Muscari Botr. Album</t>
  </si>
  <si>
    <t>5+</t>
  </si>
  <si>
    <t>37199</t>
  </si>
  <si>
    <t>Fritillaria Uva Vulpis</t>
  </si>
  <si>
    <t>6/+</t>
  </si>
  <si>
    <t>37205</t>
  </si>
  <si>
    <t>37087</t>
  </si>
  <si>
    <t>Fritillaria Imp Lutea</t>
  </si>
  <si>
    <t>18/20</t>
  </si>
  <si>
    <t>37088</t>
  </si>
  <si>
    <t>Fritillaria Imp Rubra</t>
  </si>
  <si>
    <t>37200</t>
  </si>
  <si>
    <t>37201</t>
  </si>
  <si>
    <t>Puschkinia Libanotica</t>
  </si>
  <si>
    <t>37206</t>
  </si>
  <si>
    <t>Puschkinia Libanotica Alba</t>
  </si>
  <si>
    <t>37207</t>
  </si>
  <si>
    <t>Oxalis Deppei Iron Cross</t>
  </si>
  <si>
    <t>37208</t>
  </si>
  <si>
    <t>Hyacinthoides Blue</t>
  </si>
  <si>
    <t>37209</t>
  </si>
  <si>
    <t xml:space="preserve">Hyacinthoides Pink </t>
  </si>
  <si>
    <t>37210</t>
  </si>
  <si>
    <t>Camassia Quamash</t>
  </si>
  <si>
    <t>Lilium</t>
  </si>
  <si>
    <t>37211</t>
  </si>
  <si>
    <t>OR</t>
  </si>
  <si>
    <t>Stargazer</t>
  </si>
  <si>
    <t>37212</t>
  </si>
  <si>
    <t>AS</t>
  </si>
  <si>
    <t>Grand Cru</t>
  </si>
  <si>
    <t>37213</t>
  </si>
  <si>
    <t>Lollypop</t>
  </si>
  <si>
    <t>37214</t>
  </si>
  <si>
    <t>Gran Paradiso</t>
  </si>
  <si>
    <t>37215</t>
  </si>
  <si>
    <t>Marseille</t>
  </si>
  <si>
    <t>37216</t>
  </si>
  <si>
    <t>Navona</t>
  </si>
  <si>
    <t>37217</t>
  </si>
  <si>
    <t>Acapulco</t>
  </si>
  <si>
    <t>37218</t>
  </si>
  <si>
    <t>Time Out</t>
  </si>
  <si>
    <t>37219</t>
  </si>
  <si>
    <t>Salmon Classic</t>
  </si>
  <si>
    <t>37220</t>
  </si>
  <si>
    <t>L.A. Mixed</t>
  </si>
  <si>
    <t>37475</t>
  </si>
  <si>
    <t>Paeonia Pink</t>
  </si>
  <si>
    <t>1/2</t>
  </si>
  <si>
    <t>37476</t>
  </si>
  <si>
    <t>Paeonia White</t>
  </si>
  <si>
    <t>37477</t>
  </si>
  <si>
    <t>Paeonia Red</t>
  </si>
  <si>
    <t>37478</t>
  </si>
  <si>
    <t>Paeonia Yellow</t>
  </si>
  <si>
    <t>STAR CAPPERLINE (price p/bag)</t>
  </si>
  <si>
    <t>Burning Heart</t>
  </si>
  <si>
    <t>Lanka</t>
  </si>
  <si>
    <t>World's Favourite</t>
  </si>
  <si>
    <t>Trick</t>
  </si>
  <si>
    <t>Conqueror</t>
  </si>
  <si>
    <t>Salmon Impression</t>
  </si>
  <si>
    <t>Blushing Apeldoorn</t>
  </si>
  <si>
    <t>Purple Pride</t>
  </si>
  <si>
    <t>Purissima Orange</t>
  </si>
  <si>
    <t>Sweetheart</t>
  </si>
  <si>
    <t>Purissima King</t>
  </si>
  <si>
    <t>White Emperor</t>
  </si>
  <si>
    <t>Yellow Purissima</t>
  </si>
  <si>
    <t>Salmon Prince</t>
  </si>
  <si>
    <t>Candy Prince</t>
  </si>
  <si>
    <t>Sunny Prince</t>
  </si>
  <si>
    <t>Hermitage</t>
  </si>
  <si>
    <t>Christmas Exotic</t>
  </si>
  <si>
    <t>Apricot Beauty</t>
  </si>
  <si>
    <t>Ruby Prince</t>
  </si>
  <si>
    <t>Mistic Prince</t>
  </si>
  <si>
    <t>Plaisir</t>
  </si>
  <si>
    <t>Pinocchio</t>
  </si>
  <si>
    <t>Bon Bini</t>
  </si>
  <si>
    <t>Greigs Happy</t>
  </si>
  <si>
    <t>Red Riding Hood</t>
  </si>
  <si>
    <t>Albion Star</t>
  </si>
  <si>
    <t>Concerto</t>
  </si>
  <si>
    <t>Compostella</t>
  </si>
  <si>
    <t>SP</t>
  </si>
  <si>
    <t>Odalisque</t>
  </si>
  <si>
    <t>Polychroma</t>
  </si>
  <si>
    <t>Tarda</t>
  </si>
  <si>
    <t>Red Hunter</t>
  </si>
  <si>
    <t>6+</t>
  </si>
  <si>
    <t>Little Princess</t>
  </si>
  <si>
    <t>Saxatilis</t>
  </si>
  <si>
    <t>Pallada</t>
  </si>
  <si>
    <t>Bolroyal Alfa</t>
  </si>
  <si>
    <t>Blackjack</t>
  </si>
  <si>
    <t>Cheers</t>
  </si>
  <si>
    <t>Escape</t>
  </si>
  <si>
    <t>Bleu Amaible</t>
  </si>
  <si>
    <t>Orange Legend</t>
  </si>
  <si>
    <t>Passio Sweet</t>
  </si>
  <si>
    <t>Rejoyce</t>
  </si>
  <si>
    <t>Passio Glossy</t>
  </si>
  <si>
    <t>Fay</t>
  </si>
  <si>
    <t>Muvota</t>
  </si>
  <si>
    <t>Hotpants</t>
  </si>
  <si>
    <t>Synaeda Blue</t>
  </si>
  <si>
    <t>Le Crin Blanc</t>
  </si>
  <si>
    <t>Tom Pouce</t>
  </si>
  <si>
    <t>Royal Ten</t>
  </si>
  <si>
    <t>Match</t>
  </si>
  <si>
    <t>Kanok</t>
  </si>
  <si>
    <t>Holland Queen</t>
  </si>
  <si>
    <t>Sorbet</t>
  </si>
  <si>
    <t>Flaming Coquette</t>
  </si>
  <si>
    <t>Flaming Edge</t>
  </si>
  <si>
    <t>New Design</t>
  </si>
  <si>
    <t>Di Di</t>
  </si>
  <si>
    <t xml:space="preserve">Red Dress </t>
  </si>
  <si>
    <t>Crown of Negrita</t>
  </si>
  <si>
    <t>White Liberstar</t>
  </si>
  <si>
    <t>Yellow Crown</t>
  </si>
  <si>
    <t>Elegant Crown</t>
  </si>
  <si>
    <t>Florette</t>
  </si>
  <si>
    <t>Merry Go Round</t>
  </si>
  <si>
    <t>Purple Bouquet</t>
  </si>
  <si>
    <t>Wallflower</t>
  </si>
  <si>
    <t>Dragon King</t>
  </si>
  <si>
    <t>Weisse Berliner</t>
  </si>
  <si>
    <t>Renown</t>
  </si>
  <si>
    <t>Dordogne</t>
  </si>
  <si>
    <t>Maureen</t>
  </si>
  <si>
    <t>Menton</t>
  </si>
  <si>
    <t>Red Shine</t>
  </si>
  <si>
    <t>Lilyrosa</t>
  </si>
  <si>
    <t>Monte Spider</t>
  </si>
  <si>
    <t>Bayside Flame</t>
  </si>
  <si>
    <t>Elegant Lady</t>
  </si>
  <si>
    <t>Purple Doll</t>
  </si>
  <si>
    <t>Barbados</t>
  </si>
  <si>
    <t>Gorilla</t>
  </si>
  <si>
    <t>Joint Devision</t>
  </si>
  <si>
    <t>Honeymoon</t>
  </si>
  <si>
    <t>Black Jewel</t>
  </si>
  <si>
    <t>Cacharel</t>
  </si>
  <si>
    <t>New Santa</t>
  </si>
  <si>
    <t>Aria Card</t>
  </si>
  <si>
    <t>Cummins</t>
  </si>
  <si>
    <t>Carrousel</t>
  </si>
  <si>
    <t>DBL FR</t>
  </si>
  <si>
    <t>Brest</t>
  </si>
  <si>
    <t>Sensual Touch</t>
  </si>
  <si>
    <t>VIR</t>
  </si>
  <si>
    <t>Yellow Spring Green</t>
  </si>
  <si>
    <t>Virichic</t>
  </si>
  <si>
    <t>White Spring Green</t>
  </si>
  <si>
    <t>Esperanto</t>
  </si>
  <si>
    <t>Carribean Parrot</t>
  </si>
  <si>
    <t>Webers Parrot Pink</t>
  </si>
  <si>
    <t>Up white</t>
  </si>
  <si>
    <t>Up Pink</t>
  </si>
  <si>
    <t>Monte Orange</t>
  </si>
  <si>
    <t>Lilac Perfection</t>
  </si>
  <si>
    <t>Black Hero ®</t>
  </si>
  <si>
    <t>Dance Line</t>
  </si>
  <si>
    <t>Orange Princess</t>
  </si>
  <si>
    <t>Double Touch</t>
  </si>
  <si>
    <t>Dream Touch</t>
  </si>
  <si>
    <t>DBL PEONY</t>
  </si>
  <si>
    <t>Sundowner</t>
  </si>
  <si>
    <t>Blue Wow</t>
  </si>
  <si>
    <t>Double Polar</t>
  </si>
  <si>
    <t>Double Negrita</t>
  </si>
  <si>
    <t>Gold Fever</t>
  </si>
  <si>
    <t>Frejus</t>
  </si>
  <si>
    <t>Bella Vista</t>
  </si>
  <si>
    <t>Park Sun</t>
  </si>
  <si>
    <t>Pimpernel</t>
  </si>
  <si>
    <t>Sound</t>
  </si>
  <si>
    <t>Avalon</t>
  </si>
  <si>
    <t>Janis Babson</t>
  </si>
  <si>
    <t>Oregon Snow</t>
  </si>
  <si>
    <t>Berlin</t>
  </si>
  <si>
    <t>Night Cap</t>
  </si>
  <si>
    <t>Art Design</t>
  </si>
  <si>
    <t>Modulation</t>
  </si>
  <si>
    <t>SMALL</t>
  </si>
  <si>
    <t>Green Eyed Lady</t>
  </si>
  <si>
    <t>Altruist</t>
  </si>
  <si>
    <t>Goose Green</t>
  </si>
  <si>
    <t>Verger</t>
  </si>
  <si>
    <t>Manly</t>
  </si>
  <si>
    <t>Tamar Fire</t>
  </si>
  <si>
    <t>Sweet Pomponette</t>
  </si>
  <si>
    <t>Pink Wonder</t>
  </si>
  <si>
    <t>Vanilla Peach</t>
  </si>
  <si>
    <t>Flyer</t>
  </si>
  <si>
    <t>Sunset Serenade</t>
  </si>
  <si>
    <t>Tricollet</t>
  </si>
  <si>
    <t>Chanterelle</t>
  </si>
  <si>
    <t>Tresamble</t>
  </si>
  <si>
    <t>Tête-à-Tête</t>
  </si>
  <si>
    <t>Golden Dawn</t>
  </si>
  <si>
    <t>Grand Soleil d'Or</t>
  </si>
  <si>
    <t>13/15</t>
  </si>
  <si>
    <t>Paperwhite Ziva</t>
  </si>
  <si>
    <t>Erlicheer</t>
  </si>
  <si>
    <t>Golden Bells</t>
  </si>
  <si>
    <t>7/+</t>
  </si>
  <si>
    <t>Hermione</t>
  </si>
  <si>
    <t>Blue Saphire</t>
  </si>
  <si>
    <t>Peter Stuyvesant</t>
  </si>
  <si>
    <t>Violet Pearl</t>
  </si>
  <si>
    <t>Crystal Palace</t>
  </si>
  <si>
    <t>General Köhler</t>
  </si>
  <si>
    <t>Hollyhock</t>
  </si>
  <si>
    <t>Madame Sophie</t>
  </si>
  <si>
    <t>Rosette</t>
  </si>
  <si>
    <t>Alliums</t>
  </si>
  <si>
    <t>Globemaster</t>
  </si>
  <si>
    <t>Gladiator</t>
  </si>
  <si>
    <t>Ambassador</t>
  </si>
  <si>
    <t>Beau Regard</t>
  </si>
  <si>
    <t>Mount Everest</t>
  </si>
  <si>
    <t>Atropurpureum</t>
  </si>
  <si>
    <t>Hair</t>
  </si>
  <si>
    <t>Forelock</t>
  </si>
  <si>
    <t>Nectaroscordum (siculum)</t>
  </si>
  <si>
    <t>Amaryllis</t>
  </si>
  <si>
    <t>SGL</t>
  </si>
  <si>
    <t>Christmas Gift</t>
  </si>
  <si>
    <t>26/28</t>
  </si>
  <si>
    <t>Ferrari</t>
  </si>
  <si>
    <t>Susan</t>
  </si>
  <si>
    <t>Tres Chic</t>
  </si>
  <si>
    <t>Double Record</t>
  </si>
  <si>
    <t>Nymph</t>
  </si>
  <si>
    <t>Double Red Nymph</t>
  </si>
  <si>
    <t>White Peacock ®</t>
  </si>
  <si>
    <t>Blanda Mixed</t>
  </si>
  <si>
    <t>De Caen Mixed</t>
  </si>
  <si>
    <t>St. Brigid Mixed</t>
  </si>
  <si>
    <t>Lord Lieutenant</t>
  </si>
  <si>
    <t>The Admiral</t>
  </si>
  <si>
    <t>The Governor</t>
  </si>
  <si>
    <t>Jeanne d' Arc</t>
  </si>
  <si>
    <t>Remembrance</t>
  </si>
  <si>
    <t>Golden Yellow</t>
  </si>
  <si>
    <t>Vanguard</t>
  </si>
  <si>
    <t>Prins Claus</t>
  </si>
  <si>
    <t>Advance</t>
  </si>
  <si>
    <t>Ard Schenk</t>
  </si>
  <si>
    <t>Blue Pearl</t>
  </si>
  <si>
    <t>Dorothy</t>
  </si>
  <si>
    <t>Firefly</t>
  </si>
  <si>
    <t>Spring Beauty ®</t>
  </si>
  <si>
    <t>Ruby Giant</t>
  </si>
  <si>
    <t>Sativus (SAFFRON)</t>
  </si>
  <si>
    <t>8/+</t>
  </si>
  <si>
    <t>Zonatus</t>
  </si>
  <si>
    <t>8/9</t>
  </si>
  <si>
    <t>Freesia</t>
  </si>
  <si>
    <t>Double Mixed</t>
  </si>
  <si>
    <t>Double Pink</t>
  </si>
  <si>
    <t>Double White</t>
  </si>
  <si>
    <t>Double Yellow</t>
  </si>
  <si>
    <t>Double Blue</t>
  </si>
  <si>
    <t>Double Red</t>
  </si>
  <si>
    <t>Double Orange</t>
  </si>
  <si>
    <t>Fritillaria</t>
  </si>
  <si>
    <t>IMP</t>
  </si>
  <si>
    <t>Aurora</t>
  </si>
  <si>
    <t>20/22</t>
  </si>
  <si>
    <t>Lutea</t>
  </si>
  <si>
    <t>Rubra</t>
  </si>
  <si>
    <t>Meleagris Alba</t>
  </si>
  <si>
    <t>Meleagris Mixed</t>
  </si>
  <si>
    <t>Uva Vulpis</t>
  </si>
  <si>
    <t>Muscari</t>
  </si>
  <si>
    <t>Dark Eyes</t>
  </si>
  <si>
    <t>Alba</t>
  </si>
  <si>
    <t>Azureum</t>
  </si>
  <si>
    <t>Plumosum</t>
  </si>
  <si>
    <t>Armeniacum</t>
  </si>
  <si>
    <t>Golden Fragrance ®</t>
  </si>
  <si>
    <t>Pink Sunrise</t>
  </si>
  <si>
    <t>Ranunculus</t>
  </si>
  <si>
    <t>Pink</t>
  </si>
  <si>
    <t>Orange</t>
  </si>
  <si>
    <t>Red</t>
  </si>
  <si>
    <t>Chionodoxa Blue Giant</t>
  </si>
  <si>
    <t>Chionodoxa Alba</t>
  </si>
  <si>
    <t>Chionodoxa Rosea</t>
  </si>
  <si>
    <t>Dutch Iris Blue</t>
  </si>
  <si>
    <t>Dutch Iris White</t>
  </si>
  <si>
    <t>Dutch Iris White-Yellow</t>
  </si>
  <si>
    <t>Dutch Iris Bronze/Purple</t>
  </si>
  <si>
    <t>Eranthis Cilicica</t>
  </si>
  <si>
    <t>Erythronium Dens-Canis</t>
  </si>
  <si>
    <t>I</t>
  </si>
  <si>
    <t>Erythronium Pagoda</t>
  </si>
  <si>
    <t>Erythronium White Beauty</t>
  </si>
  <si>
    <t>Hyacinthoides Hisp. Blue</t>
  </si>
  <si>
    <t>Hyacinthoides Hisp. Rosea</t>
  </si>
  <si>
    <t>Hyacinthoides Hisp. White</t>
  </si>
  <si>
    <t>Hyacinthoides Hisp. Mixed</t>
  </si>
  <si>
    <t>Iris Reticulata Clairette</t>
  </si>
  <si>
    <t>Iris Reticulata Harmony</t>
  </si>
  <si>
    <t>Ipheion Uniflorum White Star</t>
  </si>
  <si>
    <t>Ixia Spotlight</t>
  </si>
  <si>
    <t>Ixia Venus</t>
  </si>
  <si>
    <t>Ixia Yellow Emperor</t>
  </si>
  <si>
    <t>Oxalis Versicolor</t>
  </si>
  <si>
    <t>Puschkinia Alba</t>
  </si>
  <si>
    <t>Scilla Siberica Alba</t>
  </si>
  <si>
    <t>Scilla Siberica Spring Beauty</t>
  </si>
  <si>
    <t>Triteleia Rudy</t>
  </si>
  <si>
    <t>Pink Pixels</t>
  </si>
  <si>
    <t>Purple Heart</t>
  </si>
  <si>
    <t>Yellow Pixels</t>
  </si>
  <si>
    <t>Golden Tycoon</t>
  </si>
  <si>
    <t>Samur</t>
  </si>
  <si>
    <t>Mero Star</t>
  </si>
  <si>
    <t>Santander</t>
  </si>
  <si>
    <t>14/16</t>
  </si>
  <si>
    <t>Manissa</t>
  </si>
  <si>
    <t>Jules Verne</t>
  </si>
  <si>
    <t>Lankon</t>
  </si>
  <si>
    <t>Iris Germanica</t>
  </si>
  <si>
    <t>Arpege</t>
  </si>
  <si>
    <t>Blue Staccato</t>
  </si>
  <si>
    <t>Brown Lasso</t>
  </si>
  <si>
    <t>Skating Party</t>
  </si>
  <si>
    <t>Tuxedo</t>
  </si>
  <si>
    <t>Pink Tafette</t>
  </si>
  <si>
    <t>Spotted Yellow</t>
  </si>
  <si>
    <t>Yucca</t>
  </si>
  <si>
    <t>Yucca Filamentosa</t>
  </si>
  <si>
    <t>Agapanthus</t>
  </si>
  <si>
    <t>Agapanthus Blue</t>
  </si>
  <si>
    <t>Agapanthus White</t>
  </si>
  <si>
    <t>Paeonia</t>
  </si>
  <si>
    <t>Festiva Maxima</t>
  </si>
  <si>
    <t>2/3</t>
  </si>
  <si>
    <t>Laura Dessert</t>
  </si>
  <si>
    <t>Paul m Wild</t>
  </si>
  <si>
    <t>Taff</t>
  </si>
  <si>
    <t>GLOBAL CAPPERLINE (price p/bag)</t>
  </si>
  <si>
    <t>35030</t>
  </si>
  <si>
    <t>American Dream</t>
  </si>
  <si>
    <t>35031</t>
  </si>
  <si>
    <t>Design Impression</t>
  </si>
  <si>
    <t>35032</t>
  </si>
  <si>
    <t>Golden Oxford</t>
  </si>
  <si>
    <t>35033</t>
  </si>
  <si>
    <t>Red Impression</t>
  </si>
  <si>
    <t>35035</t>
  </si>
  <si>
    <t>Darwisnow</t>
  </si>
  <si>
    <t>35036</t>
  </si>
  <si>
    <t>Mystic Garant</t>
  </si>
  <si>
    <t>35037</t>
  </si>
  <si>
    <t>Darwiorange</t>
  </si>
  <si>
    <t>35038</t>
  </si>
  <si>
    <t>Tulip</t>
  </si>
  <si>
    <t>Darwin - Mixed Angels</t>
  </si>
  <si>
    <t>35034</t>
  </si>
  <si>
    <t>Darwin Hybrid Mixed</t>
  </si>
  <si>
    <t>35105</t>
  </si>
  <si>
    <t>Czaar Peter</t>
  </si>
  <si>
    <t>35106</t>
  </si>
  <si>
    <t>Red Torch</t>
  </si>
  <si>
    <t>35107</t>
  </si>
  <si>
    <t>35108</t>
  </si>
  <si>
    <t>Pink Dwarf</t>
  </si>
  <si>
    <t>35109</t>
  </si>
  <si>
    <t>35111</t>
  </si>
  <si>
    <t>Fur Elise</t>
  </si>
  <si>
    <t>35113</t>
  </si>
  <si>
    <t>Friendly Fire</t>
  </si>
  <si>
    <t>35110</t>
  </si>
  <si>
    <t>Greigii Mixed</t>
  </si>
  <si>
    <t>35001</t>
  </si>
  <si>
    <t>Jackpot</t>
  </si>
  <si>
    <t>35018</t>
  </si>
  <si>
    <t>Dirk van Kleef</t>
  </si>
  <si>
    <t>35003</t>
  </si>
  <si>
    <t>35004</t>
  </si>
  <si>
    <t>Grand Perfection</t>
  </si>
  <si>
    <t>35005</t>
  </si>
  <si>
    <t>Dynasty</t>
  </si>
  <si>
    <t>35007</t>
  </si>
  <si>
    <t>Red Bull</t>
  </si>
  <si>
    <t>35008</t>
  </si>
  <si>
    <t>Happy Generation</t>
  </si>
  <si>
    <t>35009</t>
  </si>
  <si>
    <t>35010</t>
  </si>
  <si>
    <t>Royal Virgin</t>
  </si>
  <si>
    <t>35011</t>
  </si>
  <si>
    <t>Muscadet</t>
  </si>
  <si>
    <t>35019</t>
  </si>
  <si>
    <t>Bolray Price</t>
  </si>
  <si>
    <t>35039</t>
  </si>
  <si>
    <t>Kansas Proud</t>
  </si>
  <si>
    <t>35013</t>
  </si>
  <si>
    <t>35014</t>
  </si>
  <si>
    <t>35015</t>
  </si>
  <si>
    <t>Andre Citroen</t>
  </si>
  <si>
    <t>35016</t>
  </si>
  <si>
    <t>Guus Papendrecht</t>
  </si>
  <si>
    <t>35017</t>
  </si>
  <si>
    <t>Mickey Chic</t>
  </si>
  <si>
    <t>35026</t>
  </si>
  <si>
    <t>Suncatcher</t>
  </si>
  <si>
    <t>35027</t>
  </si>
  <si>
    <t>Circuit</t>
  </si>
  <si>
    <t>35028</t>
  </si>
  <si>
    <t>Triumph - Grand Velvet</t>
  </si>
  <si>
    <t>35029</t>
  </si>
  <si>
    <t>Triumph - Blue Flaming</t>
  </si>
  <si>
    <t>35012</t>
  </si>
  <si>
    <t>Triumph Mixed</t>
  </si>
  <si>
    <t>35418</t>
  </si>
  <si>
    <t>Le Lavendou</t>
  </si>
  <si>
    <t>35416</t>
  </si>
  <si>
    <t>Prince of Marvel</t>
  </si>
  <si>
    <t>35021</t>
  </si>
  <si>
    <t>35022</t>
  </si>
  <si>
    <t>35023</t>
  </si>
  <si>
    <t>Purple Jacket</t>
  </si>
  <si>
    <t>35024</t>
  </si>
  <si>
    <t>35401</t>
  </si>
  <si>
    <t>Renown Unique</t>
  </si>
  <si>
    <t>35402</t>
  </si>
  <si>
    <t xml:space="preserve">Glamour Unique </t>
  </si>
  <si>
    <t>35403</t>
  </si>
  <si>
    <t>Princess Unique</t>
  </si>
  <si>
    <t>35404</t>
  </si>
  <si>
    <t xml:space="preserve">Maureen Double </t>
  </si>
  <si>
    <t>35405</t>
  </si>
  <si>
    <t>Monsella</t>
  </si>
  <si>
    <t>35406</t>
  </si>
  <si>
    <t>35407</t>
  </si>
  <si>
    <t>35408</t>
  </si>
  <si>
    <t>35409</t>
  </si>
  <si>
    <t>Cilesta</t>
  </si>
  <si>
    <t>35410</t>
  </si>
  <si>
    <t>Flash Point</t>
  </si>
  <si>
    <t>35414</t>
  </si>
  <si>
    <t>La Belle Epoque</t>
  </si>
  <si>
    <t>35411</t>
  </si>
  <si>
    <t>Double Crosby</t>
  </si>
  <si>
    <t>35413</t>
  </si>
  <si>
    <t>Purple Tower</t>
  </si>
  <si>
    <t>35415</t>
  </si>
  <si>
    <t>Violet Prana</t>
  </si>
  <si>
    <t>35417</t>
  </si>
  <si>
    <t>Peggy Wonder</t>
  </si>
  <si>
    <t>35025</t>
  </si>
  <si>
    <t>Double Late Mixed</t>
  </si>
  <si>
    <t>35049</t>
  </si>
  <si>
    <t>Prince Mixed</t>
  </si>
  <si>
    <t>35040</t>
  </si>
  <si>
    <t>La Courtine</t>
  </si>
  <si>
    <t>35041</t>
  </si>
  <si>
    <t>35042</t>
  </si>
  <si>
    <t>Cafe Noir</t>
  </si>
  <si>
    <t>35043</t>
  </si>
  <si>
    <t>World Expression</t>
  </si>
  <si>
    <t>35044</t>
  </si>
  <si>
    <t>35045</t>
  </si>
  <si>
    <t>Temple's Favourite</t>
  </si>
  <si>
    <t>35046</t>
  </si>
  <si>
    <t>Hocus Pocus</t>
  </si>
  <si>
    <t>35047</t>
  </si>
  <si>
    <t>Perestroyka</t>
  </si>
  <si>
    <t>35048</t>
  </si>
  <si>
    <t>Long Lady</t>
  </si>
  <si>
    <t>35050</t>
  </si>
  <si>
    <t>35051</t>
  </si>
  <si>
    <t>35052</t>
  </si>
  <si>
    <t>Crystal Star</t>
  </si>
  <si>
    <t>35053</t>
  </si>
  <si>
    <t>35054</t>
  </si>
  <si>
    <t>Mustang</t>
  </si>
  <si>
    <t>35057</t>
  </si>
  <si>
    <t>35058</t>
  </si>
  <si>
    <t>San Pablo</t>
  </si>
  <si>
    <t>35055</t>
  </si>
  <si>
    <t>Fringed Mixed</t>
  </si>
  <si>
    <t>35056</t>
  </si>
  <si>
    <t>Matchpoint</t>
  </si>
  <si>
    <t>35421</t>
  </si>
  <si>
    <t>Esprit</t>
  </si>
  <si>
    <t>35422</t>
  </si>
  <si>
    <t>35423</t>
  </si>
  <si>
    <t>35424</t>
  </si>
  <si>
    <t>Crispion Beauty</t>
  </si>
  <si>
    <t>35060</t>
  </si>
  <si>
    <t>Saporro</t>
  </si>
  <si>
    <t>35061</t>
  </si>
  <si>
    <t>Lilyfire</t>
  </si>
  <si>
    <t>35062</t>
  </si>
  <si>
    <t>Lilylady</t>
  </si>
  <si>
    <t>35063</t>
  </si>
  <si>
    <t>Purple Dream</t>
  </si>
  <si>
    <t>35064</t>
  </si>
  <si>
    <t>35066</t>
  </si>
  <si>
    <t>Royal Gift</t>
  </si>
  <si>
    <t>35077</t>
  </si>
  <si>
    <t>Lasting Love</t>
  </si>
  <si>
    <t>35068</t>
  </si>
  <si>
    <t>Vendeeglobe</t>
  </si>
  <si>
    <t>35069</t>
  </si>
  <si>
    <t>35076</t>
  </si>
  <si>
    <t>Purple Chic</t>
  </si>
  <si>
    <t>35065</t>
  </si>
  <si>
    <t>Lilyflowering Mixed</t>
  </si>
  <si>
    <t>35070</t>
  </si>
  <si>
    <t>Purissima Design</t>
  </si>
  <si>
    <t>35071</t>
  </si>
  <si>
    <t>35072</t>
  </si>
  <si>
    <t>Pirand</t>
  </si>
  <si>
    <t>35073</t>
  </si>
  <si>
    <t>35074</t>
  </si>
  <si>
    <t>Easter Moon</t>
  </si>
  <si>
    <t>35075</t>
  </si>
  <si>
    <t>Flaming Purissima</t>
  </si>
  <si>
    <t>35419</t>
  </si>
  <si>
    <t>Erna Lindgreen</t>
  </si>
  <si>
    <t>35079</t>
  </si>
  <si>
    <t>Apricot Parrot</t>
  </si>
  <si>
    <t>35081</t>
  </si>
  <si>
    <t>Rai</t>
  </si>
  <si>
    <t>35082</t>
  </si>
  <si>
    <t>35083</t>
  </si>
  <si>
    <t>Blumex</t>
  </si>
  <si>
    <t>35084</t>
  </si>
  <si>
    <t>35086</t>
  </si>
  <si>
    <t>35087</t>
  </si>
  <si>
    <t>Green Wave</t>
  </si>
  <si>
    <t>35088</t>
  </si>
  <si>
    <t>Frozen Night</t>
  </si>
  <si>
    <t>35089</t>
  </si>
  <si>
    <t>La Courtine Parrot</t>
  </si>
  <si>
    <t>35085</t>
  </si>
  <si>
    <t>Parrot Mixed</t>
  </si>
  <si>
    <t>35095</t>
  </si>
  <si>
    <t>Night Rider</t>
  </si>
  <si>
    <t>35096</t>
  </si>
  <si>
    <t>35097</t>
  </si>
  <si>
    <t>Golden Artist</t>
  </si>
  <si>
    <t>35098</t>
  </si>
  <si>
    <t>Formosa</t>
  </si>
  <si>
    <t>35100</t>
  </si>
  <si>
    <t xml:space="preserve">Dancing Show </t>
  </si>
  <si>
    <t>35101</t>
  </si>
  <si>
    <t>Doll's Minuet</t>
  </si>
  <si>
    <t>35099</t>
  </si>
  <si>
    <t>Viridiflora Mixed</t>
  </si>
  <si>
    <t>35090</t>
  </si>
  <si>
    <t>Toucan</t>
  </si>
  <si>
    <t>35091</t>
  </si>
  <si>
    <t>35092</t>
  </si>
  <si>
    <t xml:space="preserve">Colour Spectacle </t>
  </si>
  <si>
    <t>35094</t>
  </si>
  <si>
    <t>Antoinette</t>
  </si>
  <si>
    <t>35115</t>
  </si>
  <si>
    <t>Little Beauty</t>
  </si>
  <si>
    <t>35116</t>
  </si>
  <si>
    <t>35117</t>
  </si>
  <si>
    <t>Lilac Wonder</t>
  </si>
  <si>
    <t>35118</t>
  </si>
  <si>
    <t>Urumiensis</t>
  </si>
  <si>
    <t>35119</t>
  </si>
  <si>
    <t>Hageri</t>
  </si>
  <si>
    <t>35120</t>
  </si>
  <si>
    <t>35122</t>
  </si>
  <si>
    <t>Cool Flame</t>
  </si>
  <si>
    <t>35123</t>
  </si>
  <si>
    <t>35125</t>
  </si>
  <si>
    <t>Big Gun</t>
  </si>
  <si>
    <t>35126</t>
  </si>
  <si>
    <t>Barbie Doll</t>
  </si>
  <si>
    <t>35128</t>
  </si>
  <si>
    <t>Velasquez</t>
  </si>
  <si>
    <t>35129</t>
  </si>
  <si>
    <t>Bulley</t>
  </si>
  <si>
    <t>35127</t>
  </si>
  <si>
    <t>Trumpet Mixed</t>
  </si>
  <si>
    <t>35130</t>
  </si>
  <si>
    <t>Delnasaugh</t>
  </si>
  <si>
    <t>35131</t>
  </si>
  <si>
    <t>Unique</t>
  </si>
  <si>
    <t>35132</t>
  </si>
  <si>
    <t>Double Gold Medal</t>
  </si>
  <si>
    <t>35133</t>
  </si>
  <si>
    <t>White Medal</t>
  </si>
  <si>
    <t>35135</t>
  </si>
  <si>
    <t>Flower Parade</t>
  </si>
  <si>
    <t>35136</t>
  </si>
  <si>
    <t>Monza</t>
  </si>
  <si>
    <t>35137</t>
  </si>
  <si>
    <t>Bright Double Sun</t>
  </si>
  <si>
    <t>35134</t>
  </si>
  <si>
    <t>35140</t>
  </si>
  <si>
    <t>Actaea</t>
  </si>
  <si>
    <t>35141</t>
  </si>
  <si>
    <t>Thalia</t>
  </si>
  <si>
    <t>35142</t>
  </si>
  <si>
    <t>35143</t>
  </si>
  <si>
    <t>Pipit</t>
  </si>
  <si>
    <t>35150</t>
  </si>
  <si>
    <t>35151</t>
  </si>
  <si>
    <t>Delta</t>
  </si>
  <si>
    <t>35152</t>
  </si>
  <si>
    <t>Mondragon</t>
  </si>
  <si>
    <t>35153</t>
  </si>
  <si>
    <t>Parisienne</t>
  </si>
  <si>
    <t>35154</t>
  </si>
  <si>
    <t>Colblanc</t>
  </si>
  <si>
    <t>35155</t>
  </si>
  <si>
    <t>Taurus</t>
  </si>
  <si>
    <t>35160</t>
  </si>
  <si>
    <t>SINGLE</t>
  </si>
  <si>
    <t>Louvre</t>
  </si>
  <si>
    <t>35161</t>
  </si>
  <si>
    <t>Miss Saigon</t>
  </si>
  <si>
    <t>35162</t>
  </si>
  <si>
    <t>35163</t>
  </si>
  <si>
    <t>Odysseus</t>
  </si>
  <si>
    <t>35164</t>
  </si>
  <si>
    <t>Atlantic</t>
  </si>
  <si>
    <t>35165</t>
  </si>
  <si>
    <t>35167</t>
  </si>
  <si>
    <t>35168</t>
  </si>
  <si>
    <t xml:space="preserve">Blue Eyes </t>
  </si>
  <si>
    <t>35169</t>
  </si>
  <si>
    <t>Red Magic</t>
  </si>
  <si>
    <t>35172</t>
  </si>
  <si>
    <t>35173</t>
  </si>
  <si>
    <t>Salsa Duo</t>
  </si>
  <si>
    <t>35166</t>
  </si>
  <si>
    <t>35170</t>
  </si>
  <si>
    <t>DOUBLE</t>
  </si>
  <si>
    <t>Double Eros</t>
  </si>
  <si>
    <t>35171</t>
  </si>
  <si>
    <t>Isabelle</t>
  </si>
  <si>
    <t>35175</t>
  </si>
  <si>
    <t>Yellow Mammouth</t>
  </si>
  <si>
    <t>35176</t>
  </si>
  <si>
    <t>Flower Record</t>
  </si>
  <si>
    <t>35177</t>
  </si>
  <si>
    <t>King of the Striped</t>
  </si>
  <si>
    <t>35178</t>
  </si>
  <si>
    <t>35180</t>
  </si>
  <si>
    <t>Croc/Tulip</t>
  </si>
  <si>
    <r>
      <t xml:space="preserve">Early spring Beauty </t>
    </r>
    <r>
      <rPr>
        <sz val="8"/>
        <color indexed="8"/>
        <rFont val="Arial"/>
        <family val="2"/>
      </rPr>
      <t>(5 croc+5 tulip)Early spring Beauty (5 croc+5 tulip)Early spring Beauty (5 croc+5 tulip)Early spring Beauty (5 croc+5 tulip)Early spring Beauty (5 croc+5 tulip)Early spring Beauty (5 croc+5 tulip)Early spring Beauty (5 croc+5 tulip)</t>
    </r>
  </si>
  <si>
    <t>7/8+10/11</t>
  </si>
  <si>
    <t>35179</t>
  </si>
  <si>
    <t>Large Flowering Mixed</t>
  </si>
  <si>
    <t>35185</t>
  </si>
  <si>
    <t>35186</t>
  </si>
  <si>
    <t>35187</t>
  </si>
  <si>
    <t>Botanical (specie) Mixed</t>
  </si>
  <si>
    <t>35195</t>
  </si>
  <si>
    <t>35196</t>
  </si>
  <si>
    <t>35197</t>
  </si>
  <si>
    <t>Persica</t>
  </si>
  <si>
    <t>35198</t>
  </si>
  <si>
    <t>Persica Ivory Bells</t>
  </si>
  <si>
    <t>35199</t>
  </si>
  <si>
    <t>Raddeana</t>
  </si>
  <si>
    <t>16/+</t>
  </si>
  <si>
    <t>35203</t>
  </si>
  <si>
    <t>Striped Beauty</t>
  </si>
  <si>
    <t>35200</t>
  </si>
  <si>
    <t>35201</t>
  </si>
  <si>
    <t>6/8</t>
  </si>
  <si>
    <t>35202</t>
  </si>
  <si>
    <t>Acmopetala</t>
  </si>
  <si>
    <t>Iris</t>
  </si>
  <si>
    <t>35205</t>
  </si>
  <si>
    <t>35210</t>
  </si>
  <si>
    <t>Ret</t>
  </si>
  <si>
    <t>Danfordiae</t>
  </si>
  <si>
    <t>35211</t>
  </si>
  <si>
    <t>Katharine Hodgkin</t>
  </si>
  <si>
    <t>35212</t>
  </si>
  <si>
    <t>J.S. Dijt</t>
  </si>
  <si>
    <t>35213</t>
  </si>
  <si>
    <t>Natascha</t>
  </si>
  <si>
    <t>35214</t>
  </si>
  <si>
    <t>Gordon</t>
  </si>
  <si>
    <t>35215</t>
  </si>
  <si>
    <t>35216</t>
  </si>
  <si>
    <t>35217</t>
  </si>
  <si>
    <t>Macrocarpum</t>
  </si>
  <si>
    <t>35218</t>
  </si>
  <si>
    <t>Botryoides Album</t>
  </si>
  <si>
    <t>35219</t>
  </si>
  <si>
    <t>Fantasy Creation</t>
  </si>
  <si>
    <t>35220</t>
  </si>
  <si>
    <t>Neclectum</t>
  </si>
  <si>
    <t>35221</t>
  </si>
  <si>
    <t>Valerie Finnis</t>
  </si>
  <si>
    <t>35222</t>
  </si>
  <si>
    <t>Bellevalia Green Pearl</t>
  </si>
  <si>
    <t>35226</t>
  </si>
  <si>
    <t>35227</t>
  </si>
  <si>
    <t>35225</t>
  </si>
  <si>
    <t>35310</t>
  </si>
  <si>
    <t>Blanda Rosea</t>
  </si>
  <si>
    <t>35311</t>
  </si>
  <si>
    <t>Blanda Blue Shades</t>
  </si>
  <si>
    <t>35312</t>
  </si>
  <si>
    <t>Blanda Pink Star</t>
  </si>
  <si>
    <t>35313</t>
  </si>
  <si>
    <t>Blanda White Splendour</t>
  </si>
  <si>
    <t>35230</t>
  </si>
  <si>
    <t>35231</t>
  </si>
  <si>
    <t>35232</t>
  </si>
  <si>
    <t>35233</t>
  </si>
  <si>
    <t>Christophii</t>
  </si>
  <si>
    <t>35241</t>
  </si>
  <si>
    <t>35242</t>
  </si>
  <si>
    <t>35243</t>
  </si>
  <si>
    <t>Nectaroscordum Siculum</t>
  </si>
  <si>
    <t>35245</t>
  </si>
  <si>
    <t>Red Mohican</t>
  </si>
  <si>
    <t>10/+</t>
  </si>
  <si>
    <t>35246</t>
  </si>
  <si>
    <t>Pink Jewel</t>
  </si>
  <si>
    <t>35247</t>
  </si>
  <si>
    <t>Mercurius</t>
  </si>
  <si>
    <t>35244</t>
  </si>
  <si>
    <t>4/+</t>
  </si>
  <si>
    <t>35270</t>
  </si>
  <si>
    <t>Chionodoxa Luciliae</t>
  </si>
  <si>
    <t>35350</t>
  </si>
  <si>
    <t>Chionodoxa Luciliae Alba</t>
  </si>
  <si>
    <t>35351</t>
  </si>
  <si>
    <t>Chionodoxa Forbesii Blue Giant</t>
  </si>
  <si>
    <t>35278</t>
  </si>
  <si>
    <t>35345</t>
  </si>
  <si>
    <t>Camassia Leichtlinii Semiplena</t>
  </si>
  <si>
    <t>14/+</t>
  </si>
  <si>
    <t>35346</t>
  </si>
  <si>
    <t>Camassia Leichtlinii Caerulea</t>
  </si>
  <si>
    <t>35277</t>
  </si>
  <si>
    <t>Eranthis Hyemalis</t>
  </si>
  <si>
    <t>35279</t>
  </si>
  <si>
    <t>35274</t>
  </si>
  <si>
    <t>35275</t>
  </si>
  <si>
    <t>Freesia Single Mixed</t>
  </si>
  <si>
    <t>35273</t>
  </si>
  <si>
    <t>Ipheion Rolf Fiedler</t>
  </si>
  <si>
    <t>35335</t>
  </si>
  <si>
    <t>Ipheion Alberto Castillo</t>
  </si>
  <si>
    <t>35336</t>
  </si>
  <si>
    <t>Ipheion Charlotte Bishop</t>
  </si>
  <si>
    <t>35337</t>
  </si>
  <si>
    <t>Ipheion Froyle Mill</t>
  </si>
  <si>
    <t>35280</t>
  </si>
  <si>
    <t>Leucojum Gravety Giant</t>
  </si>
  <si>
    <t>35282</t>
  </si>
  <si>
    <t>Leucocoryne Andes</t>
  </si>
  <si>
    <t>35340</t>
  </si>
  <si>
    <t>Oxalis Golden Cape</t>
  </si>
  <si>
    <t>35276</t>
  </si>
  <si>
    <t>35272</t>
  </si>
  <si>
    <t>Scilla Siberica</t>
  </si>
  <si>
    <t>35330</t>
  </si>
  <si>
    <t>Scilia Bifolia Rosea</t>
  </si>
  <si>
    <t>35331</t>
  </si>
  <si>
    <t xml:space="preserve">Scilia Bifolia </t>
  </si>
  <si>
    <t>35290</t>
  </si>
  <si>
    <t>Aphrodite ®</t>
  </si>
  <si>
    <t>35291</t>
  </si>
  <si>
    <t>Royal Velvet</t>
  </si>
  <si>
    <t>35292</t>
  </si>
  <si>
    <t>Picotee</t>
  </si>
  <si>
    <t>35293</t>
  </si>
  <si>
    <t>Charisma</t>
  </si>
  <si>
    <t>35294</t>
  </si>
  <si>
    <t>Lemon Lime</t>
  </si>
  <si>
    <t>35295</t>
  </si>
  <si>
    <t>Papillio</t>
  </si>
  <si>
    <t>22/24</t>
  </si>
  <si>
    <t>35298</t>
  </si>
  <si>
    <t>Amputo</t>
  </si>
  <si>
    <t>35299</t>
  </si>
  <si>
    <t>Bogota</t>
  </si>
  <si>
    <t>35300</t>
  </si>
  <si>
    <t>Grand Diva</t>
  </si>
  <si>
    <t>35301</t>
  </si>
  <si>
    <t>Samba</t>
  </si>
  <si>
    <t>35302</t>
  </si>
  <si>
    <t>Belladona</t>
  </si>
  <si>
    <t>36055</t>
  </si>
  <si>
    <t>Dot Com</t>
  </si>
  <si>
    <t>36058</t>
  </si>
  <si>
    <t>Latvia</t>
  </si>
  <si>
    <t>36059</t>
  </si>
  <si>
    <t>Black Out</t>
  </si>
  <si>
    <t>36076</t>
  </si>
  <si>
    <t>AS DBL</t>
  </si>
  <si>
    <t>Elodie</t>
  </si>
  <si>
    <t>36065</t>
  </si>
  <si>
    <t>OT</t>
  </si>
  <si>
    <t>Serano</t>
  </si>
  <si>
    <t>36066</t>
  </si>
  <si>
    <t>Albany</t>
  </si>
  <si>
    <t>36082</t>
  </si>
  <si>
    <t>36086</t>
  </si>
  <si>
    <t>Colonna</t>
  </si>
  <si>
    <t>36085</t>
  </si>
  <si>
    <t>Pandora</t>
  </si>
  <si>
    <t>36087</t>
  </si>
  <si>
    <t>Key West</t>
  </si>
  <si>
    <t>36095</t>
  </si>
  <si>
    <t>LO</t>
  </si>
  <si>
    <t>White Heaven</t>
  </si>
  <si>
    <t>36250</t>
  </si>
  <si>
    <t>GERM</t>
  </si>
  <si>
    <t>Ambassadeur</t>
  </si>
  <si>
    <t>36254</t>
  </si>
  <si>
    <t>Timescape</t>
  </si>
  <si>
    <t>36257</t>
  </si>
  <si>
    <t xml:space="preserve">Sultan's Palace </t>
  </si>
  <si>
    <t>36258</t>
  </si>
  <si>
    <t>On Edge</t>
  </si>
  <si>
    <t xml:space="preserve">Peaonia </t>
  </si>
  <si>
    <t>36265</t>
  </si>
  <si>
    <t>Bowl of Beauty</t>
  </si>
  <si>
    <t xml:space="preserve"> 2/3</t>
  </si>
  <si>
    <t>36266</t>
  </si>
  <si>
    <t xml:space="preserve">Red Charm </t>
  </si>
  <si>
    <t>36267</t>
  </si>
  <si>
    <t xml:space="preserve">Gardenia </t>
  </si>
  <si>
    <t>36268</t>
  </si>
  <si>
    <t>Prima Vera</t>
  </si>
  <si>
    <t>36269</t>
  </si>
  <si>
    <t xml:space="preserve">Victoire de la Marne </t>
  </si>
  <si>
    <t>SUPERIOR PACK CAPPER (price p/bag)</t>
  </si>
  <si>
    <t>38001</t>
  </si>
  <si>
    <t>Superior Pack 38001</t>
  </si>
  <si>
    <t>38032</t>
  </si>
  <si>
    <t>Superior Pack 38032</t>
  </si>
  <si>
    <t>38003</t>
  </si>
  <si>
    <t>Superior Pack 38003</t>
  </si>
  <si>
    <t>38004</t>
  </si>
  <si>
    <t>Superior Pack 38004</t>
  </si>
  <si>
    <t>38031</t>
  </si>
  <si>
    <t>Superior Pack 38031</t>
  </si>
  <si>
    <t>38005</t>
  </si>
  <si>
    <t>Superior Pack 38005</t>
  </si>
  <si>
    <t>38024</t>
  </si>
  <si>
    <t>Superior Pack 38024</t>
  </si>
  <si>
    <t>38006</t>
  </si>
  <si>
    <t>Superior Pack 38006</t>
  </si>
  <si>
    <t>38039</t>
  </si>
  <si>
    <t>Superior Pack 38039</t>
  </si>
  <si>
    <t>38007</t>
  </si>
  <si>
    <t>Superior Pack 38007</t>
  </si>
  <si>
    <t>38008</t>
  </si>
  <si>
    <t>Superior Pack 38008</t>
  </si>
  <si>
    <t>38009</t>
  </si>
  <si>
    <t>Superior Pack 38009</t>
  </si>
  <si>
    <t>38010</t>
  </si>
  <si>
    <t>Superior Pack 38010</t>
  </si>
  <si>
    <t>38011</t>
  </si>
  <si>
    <t>Superior Pack 38011</t>
  </si>
  <si>
    <t>38033</t>
  </si>
  <si>
    <t>Superior Pack 38033</t>
  </si>
  <si>
    <t>38002</t>
  </si>
  <si>
    <t>Superior Pack 38002</t>
  </si>
  <si>
    <t>38036</t>
  </si>
  <si>
    <t>Superior Pack 38036</t>
  </si>
  <si>
    <t>38012</t>
  </si>
  <si>
    <t>Superior Pack 38012</t>
  </si>
  <si>
    <t>38013</t>
  </si>
  <si>
    <t>Superior Pack 38013</t>
  </si>
  <si>
    <t>38014</t>
  </si>
  <si>
    <t>Superior Pack 38014</t>
  </si>
  <si>
    <t>38015</t>
  </si>
  <si>
    <t>Superior Pack 38015</t>
  </si>
  <si>
    <t>38016</t>
  </si>
  <si>
    <t>Superior Pack 38016</t>
  </si>
  <si>
    <t>38017</t>
  </si>
  <si>
    <t>Superior Pack 38017</t>
  </si>
  <si>
    <t>38018</t>
  </si>
  <si>
    <t>Superior Pack 38018</t>
  </si>
  <si>
    <t>38019</t>
  </si>
  <si>
    <t>Superior Pack 38019</t>
  </si>
  <si>
    <t>38020</t>
  </si>
  <si>
    <t>Superior Pack 38020</t>
  </si>
  <si>
    <t>38029</t>
  </si>
  <si>
    <t>Superior Pack 38029</t>
  </si>
  <si>
    <t>38038</t>
  </si>
  <si>
    <t>Superior Pack 38038</t>
  </si>
  <si>
    <t>38035</t>
  </si>
  <si>
    <t>Superior Pack 38035</t>
  </si>
  <si>
    <t>38022</t>
  </si>
  <si>
    <t>Superior Pack 38022</t>
  </si>
  <si>
    <t>38028</t>
  </si>
  <si>
    <t>Superior Pack 38028</t>
  </si>
  <si>
    <t>38037</t>
  </si>
  <si>
    <t>Superior Pack 38037</t>
  </si>
  <si>
    <t>38021</t>
  </si>
  <si>
    <t>Superior Pack 38021</t>
  </si>
  <si>
    <t>38023</t>
  </si>
  <si>
    <t>Superior Pack 38023</t>
  </si>
  <si>
    <t>38030</t>
  </si>
  <si>
    <t>Superior Pack 38030</t>
  </si>
  <si>
    <t>38025</t>
  </si>
  <si>
    <t>Superior Pack 38025</t>
  </si>
  <si>
    <t>38026</t>
  </si>
  <si>
    <t>Superior Pack 38026</t>
  </si>
  <si>
    <t>38027</t>
  </si>
  <si>
    <t>Superior Pack 38027</t>
  </si>
  <si>
    <t>38034</t>
  </si>
  <si>
    <t>Superior Pack 38034</t>
  </si>
  <si>
    <t>38103</t>
  </si>
  <si>
    <t>Superior Pack 38103</t>
  </si>
  <si>
    <t>38104</t>
  </si>
  <si>
    <t>Superior Pack 38104</t>
  </si>
  <si>
    <t>38126</t>
  </si>
  <si>
    <t>Superior Pack 38126</t>
  </si>
  <si>
    <t>DISPLAYBOX PROGRAM (price p/1000)</t>
  </si>
  <si>
    <t>Tulips 11/12</t>
  </si>
  <si>
    <t>62001</t>
  </si>
  <si>
    <t>bulbs</t>
  </si>
  <si>
    <t>Rosalie</t>
  </si>
  <si>
    <t>62002</t>
  </si>
  <si>
    <t>62004</t>
  </si>
  <si>
    <t>62017</t>
  </si>
  <si>
    <t>Yokohama</t>
  </si>
  <si>
    <t>62010</t>
  </si>
  <si>
    <t>62013</t>
  </si>
  <si>
    <t>Kees Nelis</t>
  </si>
  <si>
    <t>62011</t>
  </si>
  <si>
    <t>Furand</t>
  </si>
  <si>
    <t>62020</t>
  </si>
  <si>
    <t>Orange Cassini</t>
  </si>
  <si>
    <t>62021</t>
  </si>
  <si>
    <t>62022</t>
  </si>
  <si>
    <t>62030</t>
  </si>
  <si>
    <t>Showbizz</t>
  </si>
  <si>
    <t>62031</t>
  </si>
  <si>
    <t>Rem´s Favourite</t>
  </si>
  <si>
    <t>62032</t>
  </si>
  <si>
    <t>62033</t>
  </si>
  <si>
    <t>62034</t>
  </si>
  <si>
    <t>Fontainebleau</t>
  </si>
  <si>
    <t>62005</t>
  </si>
  <si>
    <t>62006</t>
  </si>
  <si>
    <t>62016</t>
  </si>
  <si>
    <t>Pink Impression</t>
  </si>
  <si>
    <t>62003</t>
  </si>
  <si>
    <t>62019</t>
  </si>
  <si>
    <t>62024</t>
  </si>
  <si>
    <t>62042</t>
  </si>
  <si>
    <t>Marit</t>
  </si>
  <si>
    <t>62008</t>
  </si>
  <si>
    <t>62009</t>
  </si>
  <si>
    <t>Monte Carlo</t>
  </si>
  <si>
    <t>62023</t>
  </si>
  <si>
    <t>62038</t>
  </si>
  <si>
    <t>Foxtrot</t>
  </si>
  <si>
    <t>62039</t>
  </si>
  <si>
    <t>62040</t>
  </si>
  <si>
    <t>62041</t>
  </si>
  <si>
    <t>62036</t>
  </si>
  <si>
    <t>62037</t>
  </si>
  <si>
    <t>62043</t>
  </si>
  <si>
    <t>62044</t>
  </si>
  <si>
    <t>62045</t>
  </si>
  <si>
    <t>Mon Amour</t>
  </si>
  <si>
    <t>62046</t>
  </si>
  <si>
    <t>Queensland</t>
  </si>
  <si>
    <t>62047</t>
  </si>
  <si>
    <t>Monte Parrot</t>
  </si>
  <si>
    <t>62048</t>
  </si>
  <si>
    <t>62049</t>
  </si>
  <si>
    <t>62050</t>
  </si>
  <si>
    <t>MF</t>
  </si>
  <si>
    <t>62051</t>
  </si>
  <si>
    <t>Red Bouquet</t>
  </si>
  <si>
    <t>62052</t>
  </si>
  <si>
    <t>62025</t>
  </si>
  <si>
    <t>62026</t>
  </si>
  <si>
    <t>62103</t>
  </si>
  <si>
    <t>Ice Follies</t>
  </si>
  <si>
    <t>62104</t>
  </si>
  <si>
    <t>62109</t>
  </si>
  <si>
    <t>62110</t>
  </si>
  <si>
    <t>62114</t>
  </si>
  <si>
    <t>Carlton</t>
  </si>
  <si>
    <t>62120</t>
  </si>
  <si>
    <t>62121</t>
  </si>
  <si>
    <t>62122</t>
  </si>
  <si>
    <t>62113</t>
  </si>
  <si>
    <t>Barret Browning</t>
  </si>
  <si>
    <t>62107</t>
  </si>
  <si>
    <t>Dick Wilden</t>
  </si>
  <si>
    <t>62124</t>
  </si>
  <si>
    <t>Delnashaugh</t>
  </si>
  <si>
    <t>62123</t>
  </si>
  <si>
    <t>Poeticus Recurvus</t>
  </si>
  <si>
    <t>62105</t>
  </si>
  <si>
    <t>62126</t>
  </si>
  <si>
    <t>Triandrus</t>
  </si>
  <si>
    <t>62151</t>
  </si>
  <si>
    <t>62152</t>
  </si>
  <si>
    <t>62153</t>
  </si>
  <si>
    <t>62154</t>
  </si>
  <si>
    <t>62156</t>
  </si>
  <si>
    <t>62216</t>
  </si>
  <si>
    <t>Fritillaria Imp. Aurora</t>
  </si>
  <si>
    <t>62217</t>
  </si>
  <si>
    <t>Fritillaria Imp. Lutea</t>
  </si>
  <si>
    <t>62201</t>
  </si>
  <si>
    <t>Allium Gladiator</t>
  </si>
  <si>
    <t>62202</t>
  </si>
  <si>
    <t>Allium Beau Regard</t>
  </si>
  <si>
    <t>62203</t>
  </si>
  <si>
    <t>Allium Mount Everest</t>
  </si>
  <si>
    <t>62204</t>
  </si>
  <si>
    <t>Allium Giganteum</t>
  </si>
  <si>
    <t>62207</t>
  </si>
  <si>
    <t>Crocus mixed</t>
  </si>
  <si>
    <t>9/10</t>
  </si>
  <si>
    <t>1/4 OPEN IN FRONT BOXES (price p/1000)</t>
  </si>
  <si>
    <t>Tulips 10/11</t>
  </si>
  <si>
    <t>DAR</t>
  </si>
  <si>
    <t xml:space="preserve">Mystic van Eijk </t>
  </si>
  <si>
    <t xml:space="preserve">Yokohama </t>
  </si>
  <si>
    <t>Bolroy Silver</t>
  </si>
  <si>
    <t xml:space="preserve">Hotpants </t>
  </si>
  <si>
    <t>Denise</t>
  </si>
  <si>
    <t>Prinses Irene Roze</t>
  </si>
  <si>
    <t>Helmar</t>
  </si>
  <si>
    <t>Blenda Flame</t>
  </si>
  <si>
    <t>SIN</t>
  </si>
  <si>
    <t>Jumbo Beauty</t>
  </si>
  <si>
    <t>Twister</t>
  </si>
  <si>
    <t xml:space="preserve">SIN </t>
  </si>
  <si>
    <t xml:space="preserve">Bleu Amaible </t>
  </si>
  <si>
    <t xml:space="preserve">Monte Orange </t>
  </si>
  <si>
    <t>Black Hero</t>
  </si>
  <si>
    <t xml:space="preserve">Blue Diamond </t>
  </si>
  <si>
    <t xml:space="preserve">Monte Flame </t>
  </si>
  <si>
    <t xml:space="preserve">Santander </t>
  </si>
  <si>
    <t xml:space="preserve">Parrot King </t>
  </si>
  <si>
    <t>LIL</t>
  </si>
  <si>
    <t xml:space="preserve">Ballade Dream </t>
  </si>
  <si>
    <t xml:space="preserve">Ballade White </t>
  </si>
  <si>
    <t xml:space="preserve">Ballade Gold </t>
  </si>
  <si>
    <t xml:space="preserve">Ballade </t>
  </si>
  <si>
    <t xml:space="preserve">FOS </t>
  </si>
  <si>
    <t xml:space="preserve">Hitparade </t>
  </si>
  <si>
    <t xml:space="preserve">Purissima </t>
  </si>
  <si>
    <t>Candy Apple Delight</t>
  </si>
  <si>
    <t xml:space="preserve">Jaap Groot </t>
  </si>
  <si>
    <t>Lightning Sun</t>
  </si>
  <si>
    <t>Lady van Eijk</t>
  </si>
  <si>
    <t xml:space="preserve">Albion Star </t>
  </si>
  <si>
    <t xml:space="preserve">Little Girl </t>
  </si>
  <si>
    <t>Golden Tango</t>
  </si>
  <si>
    <t xml:space="preserve">Stresa </t>
  </si>
  <si>
    <t xml:space="preserve">Toronto </t>
  </si>
  <si>
    <t>Charade</t>
  </si>
  <si>
    <t>VAR</t>
  </si>
  <si>
    <t xml:space="preserve">Happy Design </t>
  </si>
  <si>
    <t xml:space="preserve">Renown </t>
  </si>
  <si>
    <t>PAE</t>
  </si>
  <si>
    <t xml:space="preserve">Purple Peony </t>
  </si>
  <si>
    <t xml:space="preserve">Double Polar </t>
  </si>
  <si>
    <t xml:space="preserve">Blue Wow </t>
  </si>
  <si>
    <t>Brooklyn</t>
  </si>
  <si>
    <t xml:space="preserve">Cilesta </t>
  </si>
  <si>
    <t xml:space="preserve">Dance Line </t>
  </si>
  <si>
    <t xml:space="preserve">Monte Sweet </t>
  </si>
  <si>
    <t>Monte Feu</t>
  </si>
  <si>
    <t xml:space="preserve">Double Viri </t>
  </si>
  <si>
    <t xml:space="preserve">Monte Spider </t>
  </si>
  <si>
    <t>Normandie</t>
  </si>
  <si>
    <t xml:space="preserve">Black Jewel </t>
  </si>
  <si>
    <t xml:space="preserve">Joint Devision </t>
  </si>
  <si>
    <t xml:space="preserve">Cummins </t>
  </si>
  <si>
    <t xml:space="preserve">Crispy Artair </t>
  </si>
  <si>
    <t xml:space="preserve">Gorilla </t>
  </si>
  <si>
    <t xml:space="preserve">Sensual Touch </t>
  </si>
  <si>
    <t xml:space="preserve">Brest </t>
  </si>
  <si>
    <t xml:space="preserve">Crispion Sweet </t>
  </si>
  <si>
    <t xml:space="preserve">Queensland </t>
  </si>
  <si>
    <t xml:space="preserve">Crispion Dark </t>
  </si>
  <si>
    <t xml:space="preserve">Flaming Springgreen </t>
  </si>
  <si>
    <t>Nightrider</t>
  </si>
  <si>
    <t xml:space="preserve">Virichic </t>
  </si>
  <si>
    <t xml:space="preserve">Humming Bird </t>
  </si>
  <si>
    <t>Artist</t>
  </si>
  <si>
    <t xml:space="preserve">Yoko Parrot </t>
  </si>
  <si>
    <t xml:space="preserve">Orange Rococo </t>
  </si>
  <si>
    <t xml:space="preserve">Libretto Parrot </t>
  </si>
  <si>
    <t xml:space="preserve">Carribean Parrot </t>
  </si>
  <si>
    <t xml:space="preserve">Flaming Parrot Gold </t>
  </si>
  <si>
    <t>White Parrot</t>
  </si>
  <si>
    <t>Weber's Parrot Pink</t>
  </si>
  <si>
    <t xml:space="preserve">Purple Dream </t>
  </si>
  <si>
    <t xml:space="preserve">Lilyrosa </t>
  </si>
  <si>
    <t xml:space="preserve">Lilyfire </t>
  </si>
  <si>
    <t xml:space="preserve">Burgundy </t>
  </si>
  <si>
    <t xml:space="preserve">Flaming Bayside </t>
  </si>
  <si>
    <t>BUN</t>
  </si>
  <si>
    <t xml:space="preserve">Toucan </t>
  </si>
  <si>
    <t>Tricolette</t>
  </si>
  <si>
    <t xml:space="preserve">Hans Dietrich Gencher </t>
  </si>
  <si>
    <t>Belicia</t>
  </si>
  <si>
    <t xml:space="preserve">Dragon King </t>
  </si>
  <si>
    <t xml:space="preserve">Aquilla </t>
  </si>
  <si>
    <t>SPC</t>
  </si>
  <si>
    <t>Red Dress</t>
  </si>
  <si>
    <t>Tulips 14/+</t>
  </si>
  <si>
    <t xml:space="preserve">World Favourite </t>
  </si>
  <si>
    <t xml:space="preserve">Strong Gold </t>
  </si>
  <si>
    <t>Hyacinths 14/15</t>
  </si>
  <si>
    <t xml:space="preserve">Jan Bos </t>
  </si>
  <si>
    <t>Gipsy Princess</t>
  </si>
  <si>
    <t xml:space="preserve">Marie </t>
  </si>
  <si>
    <t xml:space="preserve">Gipsy Queen </t>
  </si>
  <si>
    <t>Hyacinths 15/16</t>
  </si>
  <si>
    <t>Broadway</t>
  </si>
  <si>
    <t>Aida</t>
  </si>
  <si>
    <t xml:space="preserve">Delft Blue </t>
  </si>
  <si>
    <t>General Koehler</t>
  </si>
  <si>
    <t xml:space="preserve">Rosette </t>
  </si>
  <si>
    <t xml:space="preserve">Crystal Palace </t>
  </si>
  <si>
    <t xml:space="preserve">Madame Sophie </t>
  </si>
  <si>
    <t>Narcissus 10/12 *</t>
  </si>
  <si>
    <t>Jetfire</t>
  </si>
  <si>
    <t>Martinette</t>
  </si>
  <si>
    <t>Canaliculatus</t>
  </si>
  <si>
    <t>Sun Disc</t>
  </si>
  <si>
    <t>POET</t>
  </si>
  <si>
    <t>Recurvus</t>
  </si>
  <si>
    <t>Hoopoe</t>
  </si>
  <si>
    <t xml:space="preserve">Falmouth Bay </t>
  </si>
  <si>
    <t xml:space="preserve">Pimpernel </t>
  </si>
  <si>
    <t xml:space="preserve">Tiritomba </t>
  </si>
  <si>
    <t>Narcissus 12/14 *</t>
  </si>
  <si>
    <t>Professor Einstein</t>
  </si>
  <si>
    <t xml:space="preserve">Golden Harvest </t>
  </si>
  <si>
    <t>Sagitta</t>
  </si>
  <si>
    <t xml:space="preserve">Saint Patrick's Day </t>
  </si>
  <si>
    <t xml:space="preserve">Altruist </t>
  </si>
  <si>
    <t xml:space="preserve">Orangery </t>
  </si>
  <si>
    <t xml:space="preserve">Rosy Cloud </t>
  </si>
  <si>
    <t>Yellow Cheerfulness</t>
  </si>
  <si>
    <t xml:space="preserve">Replete </t>
  </si>
  <si>
    <t>Sir Winston Churchill</t>
  </si>
  <si>
    <t xml:space="preserve">Tahiti </t>
  </si>
  <si>
    <t>Calgary</t>
  </si>
  <si>
    <t>Innovator</t>
  </si>
  <si>
    <t>Narcissus 13/15 *</t>
  </si>
  <si>
    <t xml:space="preserve">ZAT </t>
  </si>
  <si>
    <t xml:space="preserve">Ziva </t>
  </si>
  <si>
    <t xml:space="preserve">Avalanche </t>
  </si>
  <si>
    <t>Grand Soleil d'or</t>
  </si>
  <si>
    <t xml:space="preserve">    1/4 OPEN IN FRONT BOXES PACKED IN BAGS (price p/bag)</t>
  </si>
  <si>
    <t>Lilium (Packed in bags)</t>
  </si>
  <si>
    <t>16/18</t>
  </si>
  <si>
    <t>Marlene</t>
  </si>
  <si>
    <t>Sancerre</t>
  </si>
  <si>
    <t xml:space="preserve">Arena </t>
  </si>
  <si>
    <t xml:space="preserve">Yelloween </t>
  </si>
  <si>
    <t>Sonora</t>
  </si>
  <si>
    <t>Passionale</t>
  </si>
  <si>
    <t>Touch</t>
  </si>
  <si>
    <t>Iris (Packed in bags)</t>
  </si>
  <si>
    <t>Brown Spotted Yellow</t>
  </si>
  <si>
    <t xml:space="preserve">Purple Striped White </t>
  </si>
  <si>
    <t xml:space="preserve">Black </t>
  </si>
  <si>
    <t xml:space="preserve">Red / Yellow </t>
  </si>
  <si>
    <t xml:space="preserve">Pink </t>
  </si>
  <si>
    <t xml:space="preserve">Orange </t>
  </si>
  <si>
    <t xml:space="preserve">White / Lila </t>
  </si>
  <si>
    <t xml:space="preserve">Paeonia (Packed in bags) </t>
  </si>
  <si>
    <t xml:space="preserve">Victoire de La Marne </t>
  </si>
  <si>
    <t xml:space="preserve">White </t>
  </si>
  <si>
    <t xml:space="preserve">Red </t>
  </si>
  <si>
    <t xml:space="preserve">Allium Ivory Queen </t>
  </si>
  <si>
    <t>Allium Schubertii</t>
  </si>
  <si>
    <t xml:space="preserve">Allium Forelock </t>
  </si>
  <si>
    <t>Allium Mercurius</t>
  </si>
  <si>
    <t>Allium Red Mohican</t>
  </si>
  <si>
    <t>Allium Pink Jewel</t>
  </si>
  <si>
    <t>Allium Nectaroscordum Siculum</t>
  </si>
  <si>
    <t xml:space="preserve">Allium Mount Everest </t>
  </si>
  <si>
    <t xml:space="preserve">Allium Giganteum </t>
  </si>
  <si>
    <t xml:space="preserve">Allium Beau Regard </t>
  </si>
  <si>
    <t>Fritillaria Rubra Maxima</t>
  </si>
  <si>
    <t>Fritillaria Lutea</t>
  </si>
  <si>
    <t>Fritillaria Aurora</t>
  </si>
  <si>
    <t>Fritillaria Striped Beauty</t>
  </si>
  <si>
    <t>Amaryllis Belladonna</t>
  </si>
  <si>
    <t>Fritillaria Ivory Bells</t>
  </si>
  <si>
    <t>Fritillaria Persica</t>
  </si>
  <si>
    <t>Fritillaria Raddeana</t>
  </si>
  <si>
    <t xml:space="preserve">Hyacinthoides White </t>
  </si>
  <si>
    <t xml:space="preserve">Hyacinthoides Blue </t>
  </si>
  <si>
    <t>Hyacinthoides Mixed</t>
  </si>
  <si>
    <t>Erythronium Kondo</t>
  </si>
  <si>
    <t>Camassia Leichtlinii Alba</t>
  </si>
  <si>
    <t>Camassia Cusickii</t>
  </si>
  <si>
    <t>Colchicum Waterlily</t>
  </si>
  <si>
    <t>Colchicum Autumnale Album</t>
  </si>
  <si>
    <t>13/+</t>
  </si>
  <si>
    <t>Colchicum Speciosum</t>
  </si>
  <si>
    <t>Colchicum Violet Queen</t>
  </si>
  <si>
    <t>JUMBO</t>
  </si>
  <si>
    <t>Colchicum Rosy Dawn</t>
  </si>
  <si>
    <t>Colchicum The Giant</t>
  </si>
  <si>
    <t>Colchicum Purpureum</t>
  </si>
  <si>
    <t>Colchicum Bornmuelleri</t>
  </si>
  <si>
    <t xml:space="preserve">Crocus Zonatus </t>
  </si>
  <si>
    <t>Crocus Sativus(SAFFRON)</t>
  </si>
  <si>
    <t>Crocus Speciosus Alba</t>
  </si>
  <si>
    <t>Crocus Speciosus</t>
  </si>
  <si>
    <t>Scilla Bifolia</t>
  </si>
  <si>
    <t>Scilla Bifolia Rosea</t>
  </si>
  <si>
    <t>Mont Blanc</t>
  </si>
  <si>
    <t>Orange Souvereign</t>
  </si>
  <si>
    <t>Luna</t>
  </si>
  <si>
    <t>Jewel</t>
  </si>
  <si>
    <t>Double Dragon</t>
  </si>
  <si>
    <t xml:space="preserve">Dancing Queen </t>
  </si>
  <si>
    <t xml:space="preserve">Diva </t>
  </si>
  <si>
    <t>Lady Jane</t>
  </si>
  <si>
    <t xml:space="preserve">Exotic Peacock </t>
  </si>
  <si>
    <t>Emerald</t>
  </si>
  <si>
    <t>1/6 OPEN IN FRONT BOXES (price p/1000)</t>
  </si>
  <si>
    <t>Tulips Specie</t>
  </si>
  <si>
    <t xml:space="preserve">Polychroma </t>
  </si>
  <si>
    <t>Persian Pearl</t>
  </si>
  <si>
    <t>Clusiana Cynthia</t>
  </si>
  <si>
    <t>Dutch Iris</t>
  </si>
  <si>
    <t>Bronze Beauty</t>
  </si>
  <si>
    <t xml:space="preserve">Silver Beauty </t>
  </si>
  <si>
    <t>White Excelsior</t>
  </si>
  <si>
    <t xml:space="preserve">Bronze Queen </t>
  </si>
  <si>
    <t xml:space="preserve">Symphony </t>
  </si>
  <si>
    <t>Crocus 6/7</t>
  </si>
  <si>
    <t xml:space="preserve">Vanguard </t>
  </si>
  <si>
    <t>Crocus 8/9</t>
  </si>
  <si>
    <t>Crocus 5/7</t>
  </si>
  <si>
    <t xml:space="preserve">Fuscotinctus </t>
  </si>
  <si>
    <t xml:space="preserve">Prins Claus </t>
  </si>
  <si>
    <t xml:space="preserve">Sieberi Tricolor </t>
  </si>
  <si>
    <t>Aubade</t>
  </si>
  <si>
    <t xml:space="preserve">Blue Pearl </t>
  </si>
  <si>
    <t xml:space="preserve">Dorothy </t>
  </si>
  <si>
    <t xml:space="preserve">Barr's Purple </t>
  </si>
  <si>
    <t xml:space="preserve">Miss Vain </t>
  </si>
  <si>
    <t xml:space="preserve">Advance </t>
  </si>
  <si>
    <t>Spring Beauty</t>
  </si>
  <si>
    <t xml:space="preserve">Golden Fragrance </t>
  </si>
  <si>
    <t xml:space="preserve">Latifolium </t>
  </si>
  <si>
    <t xml:space="preserve">Dark Eyes </t>
  </si>
  <si>
    <t xml:space="preserve">Pink Sunrise </t>
  </si>
  <si>
    <t xml:space="preserve">Fantasy Creation </t>
  </si>
  <si>
    <t xml:space="preserve">Azureum </t>
  </si>
  <si>
    <t xml:space="preserve">Armeniacum </t>
  </si>
  <si>
    <t xml:space="preserve">Botyoides Album </t>
  </si>
  <si>
    <t xml:space="preserve">Comsum Plumosum </t>
  </si>
  <si>
    <t xml:space="preserve">Neglectum </t>
  </si>
  <si>
    <t xml:space="preserve">Valerie Finnis </t>
  </si>
  <si>
    <t>Iris Reticulata</t>
  </si>
  <si>
    <t>Cantab</t>
  </si>
  <si>
    <t xml:space="preserve">Purple Gem </t>
  </si>
  <si>
    <t xml:space="preserve">Harmony </t>
  </si>
  <si>
    <t xml:space="preserve">Gordon </t>
  </si>
  <si>
    <t>Elwesii</t>
  </si>
  <si>
    <t>Uva-Vulpis</t>
  </si>
  <si>
    <t>Michailovskyi</t>
  </si>
  <si>
    <t xml:space="preserve">Allium Smallflowering            </t>
  </si>
  <si>
    <t>Allium Oreophilum</t>
  </si>
  <si>
    <t>Allium Cowanii</t>
  </si>
  <si>
    <t>Allium Azureum</t>
  </si>
  <si>
    <t xml:space="preserve">Allium Roseum </t>
  </si>
  <si>
    <t xml:space="preserve">Allium Moly </t>
  </si>
  <si>
    <t>Allium Sphaerocephalon</t>
  </si>
  <si>
    <t>Hollandia</t>
  </si>
  <si>
    <t>The Bride</t>
  </si>
  <si>
    <t>Sylphide</t>
  </si>
  <si>
    <t>Bicolor</t>
  </si>
  <si>
    <t>Mr. Fokker</t>
  </si>
  <si>
    <t>The Caen Mixed</t>
  </si>
  <si>
    <t xml:space="preserve">The Admiral </t>
  </si>
  <si>
    <t xml:space="preserve">Mount Everest </t>
  </si>
  <si>
    <t xml:space="preserve">The Governor </t>
  </si>
  <si>
    <t xml:space="preserve">St. Brigid Mixed </t>
  </si>
  <si>
    <t xml:space="preserve">Blanda Mixed </t>
  </si>
  <si>
    <t>Blanda Violet Star</t>
  </si>
  <si>
    <t>Blanda Charmer</t>
  </si>
  <si>
    <t xml:space="preserve">Ixia Panorama </t>
  </si>
  <si>
    <t xml:space="preserve">Ixia Venus </t>
  </si>
  <si>
    <t>Ixia Hogarth</t>
  </si>
  <si>
    <t xml:space="preserve">Ixia Mixed </t>
  </si>
  <si>
    <t xml:space="preserve">Freesia Yellow </t>
  </si>
  <si>
    <t xml:space="preserve">Freesia Blue </t>
  </si>
  <si>
    <t xml:space="preserve">Freesia Pink </t>
  </si>
  <si>
    <t xml:space="preserve">Freesia Red </t>
  </si>
  <si>
    <t xml:space="preserve">Freesia White </t>
  </si>
  <si>
    <t xml:space="preserve">Freesia Orange </t>
  </si>
  <si>
    <t xml:space="preserve">Chionodoxa Rosea </t>
  </si>
  <si>
    <t xml:space="preserve">Chionodoxa Mixed </t>
  </si>
  <si>
    <t xml:space="preserve">Puschkinia Libanotica </t>
  </si>
  <si>
    <t xml:space="preserve">Puschkinia Libanotica Alba </t>
  </si>
  <si>
    <t>Only Open in Front Boxes</t>
  </si>
  <si>
    <t xml:space="preserve">Golden Dynasty </t>
  </si>
  <si>
    <t>Eremurus Bungei</t>
  </si>
  <si>
    <t xml:space="preserve">Eranthis Hyemalis </t>
  </si>
  <si>
    <t xml:space="preserve">Paeonia Packed in bags (Price p/bag) </t>
  </si>
  <si>
    <t>SHOWCASES (price p/item)</t>
  </si>
  <si>
    <t>71001</t>
  </si>
  <si>
    <t>4x75</t>
  </si>
  <si>
    <t>Tulips Fosteriana                  15Ltr</t>
  </si>
  <si>
    <t>71002</t>
  </si>
  <si>
    <t>Tulips Darwin 1                     15Ltr</t>
  </si>
  <si>
    <t>71661</t>
  </si>
  <si>
    <t>4x100</t>
  </si>
  <si>
    <t>Tulips Darwin 2                     15Ltr</t>
  </si>
  <si>
    <t>71003</t>
  </si>
  <si>
    <t>71101</t>
  </si>
  <si>
    <t>Tulips Darwin 3                     15Ltr</t>
  </si>
  <si>
    <t>71662</t>
  </si>
  <si>
    <t>Tulips Single Early               15Ltr</t>
  </si>
  <si>
    <t>71102</t>
  </si>
  <si>
    <t>71670</t>
  </si>
  <si>
    <t>Tulips Triumph surprise        15Ltr</t>
  </si>
  <si>
    <t>71103</t>
  </si>
  <si>
    <t>Tulips Triumph Surprise       15Ltr</t>
  </si>
  <si>
    <t>71004</t>
  </si>
  <si>
    <t xml:space="preserve">Tulips Botanical 1                  15Ltr               </t>
  </si>
  <si>
    <t>71005</t>
  </si>
  <si>
    <t xml:space="preserve">Tulips Botanical 2                  15Ltr               </t>
  </si>
  <si>
    <t>71006</t>
  </si>
  <si>
    <t>6x100</t>
  </si>
  <si>
    <t>Tulips Specie 1                     15Ltr</t>
  </si>
  <si>
    <t>71007</t>
  </si>
  <si>
    <t>Tulips Specie 2                     15Ltr</t>
  </si>
  <si>
    <t>71663</t>
  </si>
  <si>
    <t>Tulips Triumph 2                   15Ltr</t>
  </si>
  <si>
    <t>71008</t>
  </si>
  <si>
    <t>71104</t>
  </si>
  <si>
    <t>Tulips Triumph 3                   15Ltr</t>
  </si>
  <si>
    <t>71664</t>
  </si>
  <si>
    <t>Tulips Triumph 4                   15Ltr</t>
  </si>
  <si>
    <t>71130</t>
  </si>
  <si>
    <t>71665</t>
  </si>
  <si>
    <t>Tulips Triumph 5                   15Ltr</t>
  </si>
  <si>
    <t>71009</t>
  </si>
  <si>
    <t>71666</t>
  </si>
  <si>
    <t>Tulips Triumph 6                   15Ltr</t>
  </si>
  <si>
    <t>71010</t>
  </si>
  <si>
    <t>71671</t>
  </si>
  <si>
    <t>Tulips Triumph 7                   15Ltr</t>
  </si>
  <si>
    <t>71105</t>
  </si>
  <si>
    <t>71012</t>
  </si>
  <si>
    <t>Tulips Variegated Leaves      15Ltr</t>
  </si>
  <si>
    <t>71019</t>
  </si>
  <si>
    <t>4x60</t>
  </si>
  <si>
    <t>Tulips Jumbo 1                     24Ltr</t>
  </si>
  <si>
    <t>71020</t>
  </si>
  <si>
    <t>Tulips Jumbo 2                     24Ltr</t>
  </si>
  <si>
    <t>71667</t>
  </si>
  <si>
    <t>Tulips Single Late 1               15Ltr</t>
  </si>
  <si>
    <t>71011</t>
  </si>
  <si>
    <t>71106</t>
  </si>
  <si>
    <t>Tulips Single Late 2               15Ltr</t>
  </si>
  <si>
    <t>71107</t>
  </si>
  <si>
    <t>Tulips Single Late 3               15Ltr</t>
  </si>
  <si>
    <t>71013</t>
  </si>
  <si>
    <t>4x50</t>
  </si>
  <si>
    <t>Tulips Paeonia 1                   15Ltr</t>
  </si>
  <si>
    <t>71108</t>
  </si>
  <si>
    <t>Tulips Paeonia 2                   15Ltr</t>
  </si>
  <si>
    <t>71168</t>
  </si>
  <si>
    <t>Tulips Double 1                     15Ltr</t>
  </si>
  <si>
    <t>71014</t>
  </si>
  <si>
    <t>71169</t>
  </si>
  <si>
    <t>Tulips Double 2                     15Ltr</t>
  </si>
  <si>
    <t>71015</t>
  </si>
  <si>
    <t>71016</t>
  </si>
  <si>
    <t>Tulips Double 3                     15Ltr</t>
  </si>
  <si>
    <t>71017</t>
  </si>
  <si>
    <t>Tulips Double 4                     15Ltr</t>
  </si>
  <si>
    <t>71109</t>
  </si>
  <si>
    <t>Tulips Double 5                     15Ltr</t>
  </si>
  <si>
    <t>71018</t>
  </si>
  <si>
    <t>Tulips Double Unique            15Ltr</t>
  </si>
  <si>
    <t>71021</t>
  </si>
  <si>
    <t>Tulips Fringed 1                    15Ltr</t>
  </si>
  <si>
    <t>71170</t>
  </si>
  <si>
    <t>Tulips Fringed 2                    15Ltr</t>
  </si>
  <si>
    <t>71022</t>
  </si>
  <si>
    <t>71131</t>
  </si>
  <si>
    <t>Tulips Fringed 3                    15Ltr</t>
  </si>
  <si>
    <t>71023</t>
  </si>
  <si>
    <t>Tulips Fringed Double 1        15Ltr</t>
  </si>
  <si>
    <t>71024</t>
  </si>
  <si>
    <t>Tulips Fringed Double 2        15Ltr</t>
  </si>
  <si>
    <t>71110</t>
  </si>
  <si>
    <t>Tulips Fringed Double 3        15Ltr</t>
  </si>
  <si>
    <t>71025</t>
  </si>
  <si>
    <t>Tulips Viridiflora 1                15Ltr</t>
  </si>
  <si>
    <t>71026</t>
  </si>
  <si>
    <t>Tulips Viridiflora 2                 15Ltr</t>
  </si>
  <si>
    <t>71027</t>
  </si>
  <si>
    <t>Tulips Parrot 1                      15Ltr</t>
  </si>
  <si>
    <t>71171</t>
  </si>
  <si>
    <t>Tulips Parrot 2                      15Ltr</t>
  </si>
  <si>
    <t>71028</t>
  </si>
  <si>
    <t>71029</t>
  </si>
  <si>
    <t>Tulips Parrot 3                      15Ltr</t>
  </si>
  <si>
    <t>71112</t>
  </si>
  <si>
    <t>Tulips Parrot 4                      15Ltr</t>
  </si>
  <si>
    <t>71030</t>
  </si>
  <si>
    <t>Tulips Lily-Flowering 1           15Ltr</t>
  </si>
  <si>
    <t>71172</t>
  </si>
  <si>
    <t>Tulips Lily-Flowering 2           15Ltr</t>
  </si>
  <si>
    <t>71031</t>
  </si>
  <si>
    <t>71672</t>
  </si>
  <si>
    <t>Tulips Lily-Flowering 3           15Ltr</t>
  </si>
  <si>
    <t>71673</t>
  </si>
  <si>
    <t>Tulips Lily-Flowering 4           15Ltr</t>
  </si>
  <si>
    <t>71033</t>
  </si>
  <si>
    <t>Tulips Bunch-Flowering 1      15Ltr</t>
  </si>
  <si>
    <t>71034</t>
  </si>
  <si>
    <t>Tulips Bunch-Flowering 2      15Ltr</t>
  </si>
  <si>
    <t>71035</t>
  </si>
  <si>
    <t>Tulips Bunch-Flowering 3      15Ltr</t>
  </si>
  <si>
    <t>71114</t>
  </si>
  <si>
    <t>Tulips Crown                       15Ltr</t>
  </si>
  <si>
    <t>71037</t>
  </si>
  <si>
    <t>Hyacinths 1                          24Ltr</t>
  </si>
  <si>
    <t>71173</t>
  </si>
  <si>
    <t>Hyacinths 2                          24Ltr</t>
  </si>
  <si>
    <t>71038</t>
  </si>
  <si>
    <t>71174</t>
  </si>
  <si>
    <t>Hyacinths 3                          24Ltr</t>
  </si>
  <si>
    <t>71039</t>
  </si>
  <si>
    <t>71040</t>
  </si>
  <si>
    <t>Hyacinths 4                          24Ltr</t>
  </si>
  <si>
    <t>71041</t>
  </si>
  <si>
    <t>4x40</t>
  </si>
  <si>
    <t>Hyacinths Double                 24Ltr</t>
  </si>
  <si>
    <t>71042</t>
  </si>
  <si>
    <t>Narcissus Miniature 1           15Ltr</t>
  </si>
  <si>
    <t>71043</t>
  </si>
  <si>
    <t>Narcissus Miniature 2           15Ltr</t>
  </si>
  <si>
    <t>71044</t>
  </si>
  <si>
    <t>Narcissus Miniature 3          15Ltr</t>
  </si>
  <si>
    <t>71045</t>
  </si>
  <si>
    <t>Narcissus Single 1                24Ltr</t>
  </si>
  <si>
    <t>71178</t>
  </si>
  <si>
    <t>Narcissus Single 2                15Ltr</t>
  </si>
  <si>
    <t>71046</t>
  </si>
  <si>
    <t>Narcissus Single 2                24Ltr</t>
  </si>
  <si>
    <t>71047</t>
  </si>
  <si>
    <t>Narcissus Single 3                24Ltr</t>
  </si>
  <si>
    <t>71115</t>
  </si>
  <si>
    <t>Narcissus Single 4                24Ltr</t>
  </si>
  <si>
    <t>71048</t>
  </si>
  <si>
    <t>Narcissus Split Crown 1        24Ltr</t>
  </si>
  <si>
    <t>71179</t>
  </si>
  <si>
    <t>Narcissus Split Crown 2        15Ltr</t>
  </si>
  <si>
    <t>71049</t>
  </si>
  <si>
    <t>Narcissus Split Crown 2        24Ltr</t>
  </si>
  <si>
    <t>71117</t>
  </si>
  <si>
    <t>Narcissus Split Crown 3        24Ltr</t>
  </si>
  <si>
    <t>71176</t>
  </si>
  <si>
    <t>Narcissus Double 1               24Ltr</t>
  </si>
  <si>
    <t>71050</t>
  </si>
  <si>
    <t>71051</t>
  </si>
  <si>
    <t>Narcissus Double 2               24Ltr</t>
  </si>
  <si>
    <t>71052</t>
  </si>
  <si>
    <t>Narcissus Double 3               24Ltr</t>
  </si>
  <si>
    <t>71053</t>
  </si>
  <si>
    <t>Narcissus Fragrant               24Ltr</t>
  </si>
  <si>
    <t>71054</t>
  </si>
  <si>
    <t>4x15</t>
  </si>
  <si>
    <t>bags a2</t>
  </si>
  <si>
    <t>Lilium Asiatic                      32Ltr</t>
  </si>
  <si>
    <t>71055</t>
  </si>
  <si>
    <t>Lilium Oriental                     32Ltr</t>
  </si>
  <si>
    <t>71056</t>
  </si>
  <si>
    <t>Lilium OT                            32Ltr</t>
  </si>
  <si>
    <t>71057</t>
  </si>
  <si>
    <t>bags a1</t>
  </si>
  <si>
    <t>Iris Germanica 1                 32Ltr</t>
  </si>
  <si>
    <t>71058</t>
  </si>
  <si>
    <t>Iris Germanica 2                 32Ltr</t>
  </si>
  <si>
    <t>71059</t>
  </si>
  <si>
    <t>4x12</t>
  </si>
  <si>
    <t>Paeonia                             32Ltr</t>
  </si>
  <si>
    <t>71060</t>
  </si>
  <si>
    <t>4x30</t>
  </si>
  <si>
    <t>Allium 1                             24Ltr</t>
  </si>
  <si>
    <t>71118</t>
  </si>
  <si>
    <t>3x50+1x100</t>
  </si>
  <si>
    <t>Allium 2                             15Ltr</t>
  </si>
  <si>
    <t>71061</t>
  </si>
  <si>
    <t>Allium 3                              24Ltr</t>
  </si>
  <si>
    <t>71674</t>
  </si>
  <si>
    <t>4x10</t>
  </si>
  <si>
    <t>Fritillaria                             24Ltr</t>
  </si>
  <si>
    <t>71675</t>
  </si>
  <si>
    <t>Fritillaria,Amaryllis               24Ltr</t>
  </si>
  <si>
    <t>71063</t>
  </si>
  <si>
    <t>4x8</t>
  </si>
  <si>
    <t>Amaryllis 1                          32Ltr</t>
  </si>
  <si>
    <t>71064</t>
  </si>
  <si>
    <t>Amaryllis 2                          32Ltr</t>
  </si>
  <si>
    <t>71065</t>
  </si>
  <si>
    <t>Amaryllis Double 1               32Ltr</t>
  </si>
  <si>
    <t>71066</t>
  </si>
  <si>
    <t>Amaryllis Double 2               32Ltr</t>
  </si>
  <si>
    <t>71067</t>
  </si>
  <si>
    <t>Amaryllis Galaxy &amp; Diamond32Ltr</t>
  </si>
  <si>
    <t>71068</t>
  </si>
  <si>
    <t>4x150</t>
  </si>
  <si>
    <t>Hyacinthoides Hispanica      15Ltr</t>
  </si>
  <si>
    <t>71122</t>
  </si>
  <si>
    <t>Erythronium                        15Ltr</t>
  </si>
  <si>
    <t>71123</t>
  </si>
  <si>
    <t>Camassia                           24Ltr</t>
  </si>
  <si>
    <t>71071</t>
  </si>
  <si>
    <t>Colchicum                           32Ltr</t>
  </si>
  <si>
    <t>71124</t>
  </si>
  <si>
    <t>Colchicum  Jumbo Size       32Ltr</t>
  </si>
  <si>
    <t>71072</t>
  </si>
  <si>
    <t>2x50+2x100</t>
  </si>
  <si>
    <t>Crocus Autumn Flowering    15Ltr</t>
  </si>
  <si>
    <t>71069</t>
  </si>
  <si>
    <t>2x100+2x150</t>
  </si>
  <si>
    <t>Scilla                                 15Ltr</t>
  </si>
  <si>
    <t>71073</t>
  </si>
  <si>
    <t>6x80</t>
  </si>
  <si>
    <t>Dutch Iris                            15Ltr</t>
  </si>
  <si>
    <t>71177</t>
  </si>
  <si>
    <t>6x150</t>
  </si>
  <si>
    <t>Crocus Large Flowering       15Ltr</t>
  </si>
  <si>
    <t>71074</t>
  </si>
  <si>
    <t>71075</t>
  </si>
  <si>
    <t>Crocus Botanical 1               15Ltr</t>
  </si>
  <si>
    <t>71076</t>
  </si>
  <si>
    <t>Crocus Botanical 2               15Ltr</t>
  </si>
  <si>
    <t>71077</t>
  </si>
  <si>
    <t>1x30+5x100</t>
  </si>
  <si>
    <t>Muscari 1                            15Ltr</t>
  </si>
  <si>
    <t>71078</t>
  </si>
  <si>
    <t>Muscari 2                            15Ltr</t>
  </si>
  <si>
    <t>71079</t>
  </si>
  <si>
    <t>Iris Reticulata                      15Ltr</t>
  </si>
  <si>
    <t>71080</t>
  </si>
  <si>
    <t>6x75</t>
  </si>
  <si>
    <t>Fritillaria                             15Ltr</t>
  </si>
  <si>
    <t>71085</t>
  </si>
  <si>
    <t>6x200</t>
  </si>
  <si>
    <t>Allium Smallflowering            15Ltr</t>
  </si>
  <si>
    <t>71617</t>
  </si>
  <si>
    <t>Anemone                            15Ltr</t>
  </si>
  <si>
    <t>71081</t>
  </si>
  <si>
    <t>Anemone Double                 15Ltr</t>
  </si>
  <si>
    <t>71126</t>
  </si>
  <si>
    <t>Anemone Blanda                15Ltr</t>
  </si>
  <si>
    <t>71082</t>
  </si>
  <si>
    <t xml:space="preserve">Ranunculus Spring Collection15Ltr  </t>
  </si>
  <si>
    <t>71083</t>
  </si>
  <si>
    <t>Ixia                                     15Ltr</t>
  </si>
  <si>
    <t>71084</t>
  </si>
  <si>
    <t>Freesia Double                    15Ltr</t>
  </si>
  <si>
    <t>71086</t>
  </si>
  <si>
    <t>Chionodoxa &amp; Puschkinia       15Ltr</t>
  </si>
  <si>
    <t>LANDSCAPE BLENDS PROGRAM (price p/item)</t>
  </si>
  <si>
    <t>Export Crate (60x40x18cm)</t>
  </si>
  <si>
    <t>20 m2</t>
  </si>
  <si>
    <t>1000 Anemone 57
1500 Muscari 7/81000 Anemone 57
1500 Muscari 7/81000 Anemone 57
1500 Muscari 7/81000 Anemone 57
1500 Muscari 7/81000 Anemone 57
1500 Muscari 7/8</t>
  </si>
  <si>
    <t>Splendours Grape</t>
  </si>
  <si>
    <t>14 m2</t>
  </si>
  <si>
    <t>700 Tulip 11/12</t>
  </si>
  <si>
    <t>Avignon Nights</t>
  </si>
  <si>
    <t>150 Tulip 11/12
450 Narcissus 12/14150 Tulip 11/12
450 Narcissus 12/14150 Tulip 11/12
450 Narcissus 12/14150 Tulip 11/12
450 Narcissus 12/14150 Tulip 11/12
450 Narcissus 12/14</t>
  </si>
  <si>
    <t>Bright Light</t>
  </si>
  <si>
    <t>10 m2</t>
  </si>
  <si>
    <t>300 Tulip 11/12
300 Narciisus 10/12
40 Hyacinth 15/16
10 Fritillaria 18/20300 Tulip 11/12
300 Narciisus 10/12
40 Hyacinth 15/16
10 Fritillaria 18/20300 Tulip 11/12
300 Narciisus 10/12
40 Hyacinth 15/16
10 Fritillaria 18/20300 Tulip 11/12
300 Narciisus 10/12
40 Hyacinth 15/16
10 Fritillaria 18/20</t>
  </si>
  <si>
    <t>Art in the Wild</t>
  </si>
  <si>
    <t>World of Stars</t>
  </si>
  <si>
    <t>400 Tulip 11/12
300 Narcissus 10/12400 Tulip 11/12
300 Narcissus 10/12400 Tulip 11/12
300 Narcissus 10/12400 Tulip 11/12
300 Narcissus 10/12</t>
  </si>
  <si>
    <t>Passionate Spring</t>
  </si>
  <si>
    <t>200 Tulip 11/12
1500 Muscari 6/+
10 Fritillaria 20/22200 Tulip 11/12
1500 Muscari 6/+
10 Fritillaria 20/22200 Tulip 11/12
1500 Muscari 6/+
10 Fritillaria 20/22200 Tulip 11/12
1500 Muscari 6/+
10 Fritillaria 20/22</t>
  </si>
  <si>
    <t>Blue Carpet</t>
  </si>
  <si>
    <t>Sparkling Double</t>
  </si>
  <si>
    <t>300 Tulip 11/12
200 Narcissus 12/14
10 Fritillaria 20/22300 Tulip 11/12
200 Narcissus 12/14
10 Fritillaria 20/22300 Tulip 11/12
200 Narcissus 12/14
10 Fritillaria 20/22300 Tulip 11/12
200 Narcissus 12/14
10 Fritillaria 20/22</t>
  </si>
  <si>
    <t>Purissima Fire</t>
  </si>
  <si>
    <t>16 m2</t>
  </si>
  <si>
    <t>150 Tulip 11/12
1500 Muscari 6/7150 Tulip 11/12
1500 Muscari 6/7150 Tulip 11/12
1500 Muscari 6/7150 Tulip 11/12
1500 Muscari 6/7</t>
  </si>
  <si>
    <t>Queen Valerie</t>
  </si>
  <si>
    <t>250 Tulip 11/12
80 Hyacinth 15/16
1000 Scilla 7/8250 Tulip 11/12
80 Hyacinth 15/16
1000 Scilla 7/8250 Tulip 11/12
80 Hyacinth 15/16
1000 Scilla 7/8250 Tulip 11/12
80 Hyacinth 15/16
1000 Scilla 7/8</t>
  </si>
  <si>
    <t>Spring Delight</t>
  </si>
  <si>
    <t>150 Tulip 11/12
100 Hyacinth 15/16
1600 Muscari 7/8150 Tulip 11/12
100 Hyacinth 15/16
1600 Muscari 7/8150 Tulip 11/12
100 Hyacinth 15/16
1600 Muscari 7/8150 Tulip 11/12
100 Hyacinth 15/16
1600 Muscari 7/8</t>
  </si>
  <si>
    <t>Super Trio</t>
  </si>
  <si>
    <t>Jumbo Joy</t>
  </si>
  <si>
    <t>150 Hyacinth 15/16
1500 Anemone 5/7150 Hyacinth 15/16
1500 Anemone 5/7150 Hyacinth 15/16
1500 Anemone 5/7150 Hyacinth 15/16
1500 Anemone 5/7</t>
  </si>
  <si>
    <t>Snow Spring</t>
  </si>
  <si>
    <t>250 Tulip 11/12
1500 Crocus 7/8250 Tulip 11/12
1500 Crocus 7/8250 Tulip 11/12
1500 Crocus 7/8250 Tulip 11/12
1500 Crocus 7/8</t>
  </si>
  <si>
    <t>Looking to the Sky</t>
  </si>
  <si>
    <t>Dutch Sunset</t>
  </si>
  <si>
    <t>Sparkling Pink</t>
  </si>
  <si>
    <t>200 Tulip 11/12
80 Hyacinth 15/16
400 Crocus 7/8
800 chionodoxa 5/+200 Tulip 11/12
80 Hyacinth 15/16
400 Crocus 7/8
800 chionodoxa 5/+200 Tulip 11/12
80 Hyacinth 15/16
400 Crocus 7/8
800 chionodoxa 5/+200 Tulip 11/12
80 Hyacinth 15/16
400 Crocus 7/8
800 chionodoxa 5/+</t>
  </si>
  <si>
    <t>Monet Sorbet</t>
  </si>
  <si>
    <t>200 Tulip 11/12
1500 Muscari 7/8200 Tulip 11/12
1500 Muscari 7/8200 Tulip 11/12
1500 Muscari 7/8200 Tulip 11/12
1500 Muscari 7/8</t>
  </si>
  <si>
    <t>Van Gogh's Dream</t>
  </si>
  <si>
    <t>500 Tulip 11/12
100 Narcissus 13/15500 Tulip 11/12
100 Narcissus 13/15500 Tulip 11/12
100 Narcissus 13/15</t>
  </si>
  <si>
    <t>Sweet Dreams</t>
  </si>
  <si>
    <t>1/2 Box (36x28x19cm)</t>
  </si>
  <si>
    <t>500 Anemone 57
750 Muscari 7/8500 Anemone 57
750 Muscari 7/8500 Anemone 57
750 Muscari 7/8</t>
  </si>
  <si>
    <t>7 m2</t>
  </si>
  <si>
    <t>350 Tulip 11/12</t>
  </si>
  <si>
    <t>75 Tulip 11/12
225 Narcissus 12/1475 Tulip 11/12
225 Narcissus 12/1475 Tulip 11/12
225 Narcissus 12/14</t>
  </si>
  <si>
    <t>5 m2</t>
  </si>
  <si>
    <t>150 Tulip 11/12
150 Narciisus 10/12
20 Hyacinth 15/16
5 Fritillaria 18/20150 Tulip 11/12
150 Narciisus 10/12
20 Hyacinth 15/16
5 Fritillaria 18/20150 Tulip 11/12
150 Narciisus 10/12
20 Hyacinth 15/16
5 Fritillaria 18/20</t>
  </si>
  <si>
    <t>200 Tulip 11/12
150 Narcissus 10/12200 Tulip 11/12
150 Narcissus 10/12200 Tulip 11/12
150 Narcissus 10/12</t>
  </si>
  <si>
    <t>100 Tulip 11/12
700 Muscari 6/+
5 Fritillaria 20/22100 Tulip 11/12
700 Muscari 6/+
5 Fritillaria 20/22100 Tulip 11/12
700 Muscari 6/+
5 Fritillaria 20/22</t>
  </si>
  <si>
    <t>150 Tulip 11/12
100 Narcissus 12/14
5 Fritillaria 20/22150 Tulip 11/12
100 Narcissus 12/14
5 Fritillaria 20/22150 Tulip 11/12
100 Narcissus 12/14
5 Fritillaria 20/22</t>
  </si>
  <si>
    <t>8 m2</t>
  </si>
  <si>
    <t>75 Tulip 11/12
800 Muscari 6/775 Tulip 11/12
800 Muscari 6/775 Tulip 11/12
800 Muscari 6/7</t>
  </si>
  <si>
    <t>125 Tulip 11/12
40 Hyacinth 15/16
500 Scilla 7/8125 Tulip 11/12
40 Hyacinth 15/16
500 Scilla 7/8125 Tulip 11/12
40 Hyacinth 15/16
500 Scilla 7/8</t>
  </si>
  <si>
    <t>75 Tulip 11/12
50 Hyacinth 15/16
750 Muscari 7/875 Tulip 11/12
50 Hyacinth 15/16
750 Muscari 7/875 Tulip 11/12
50 Hyacinth 15/16
750 Muscari 7/8</t>
  </si>
  <si>
    <t>75 Hyacinth 15/16
700 Anemone 5/775 Hyacinth 15/16
700 Anemone 5/7</t>
  </si>
  <si>
    <t>125 Tulip 11/12
750 Crocus 7/8125 Tulip 11/12
750 Crocus 7/8</t>
  </si>
  <si>
    <t>200 Tulip 11/12
150 Narcissus 10/12200 Tulip 11/12
150 Narcissus 10/12</t>
  </si>
  <si>
    <t>100 Tulip 11/12
40 Hyacinth 15/16
200 Crocus 7/8
400 chionodoxa 5/+100 Tulip 11/12
40 Hyacinth 15/16
200 Crocus 7/8
400 chionodoxa 5/+</t>
  </si>
  <si>
    <t>100 Tulip 11/12
750 Muscari 7/8100 Tulip 11/12
750 Muscari 7/8</t>
  </si>
  <si>
    <t>250 Tulip 11/12
50 Narcissus 13/15250 Tulip 11/12
50 Narcissus 13/15</t>
  </si>
  <si>
    <t xml:space="preserve">                                  LANDSCAPING PROGRAM SEE  ORDERFORM LANDSCAPING PROGRAM</t>
  </si>
  <si>
    <t>* Все размеры нарциссов определены шаблоном отверстий.</t>
  </si>
  <si>
    <t xml:space="preserve">Cодержание в коробке может отличаться от содержания, упомянутом в каталоге. </t>
  </si>
  <si>
    <t>Содержание в прайсе/форме для заказа являеться обязательным.</t>
  </si>
  <si>
    <t>ЗАКАЗ НА СУММУ МЕНЕЕ 500 Евро - НЕ ПРИНИМАЕТСЯ !</t>
  </si>
  <si>
    <t>Сумма в Евро</t>
  </si>
  <si>
    <t>ЗАКАЗ НА СУММУ МЕНЕЕ 1500 Евро ИМЕЕТ НАЦЕНКУ - 15 % !</t>
  </si>
  <si>
    <t>Дополнительная оплата</t>
  </si>
  <si>
    <t>ОБЩАЯ СУММА</t>
  </si>
  <si>
    <t>HBM ВЫСЫЛАЕТ ПОДТВЕРЖДЕНИЕ ЗАКАЗА (ORDER CONFIRMATION).</t>
  </si>
  <si>
    <t>Количество Блок-паллет</t>
  </si>
  <si>
    <t>ПОЖАЛУЙСТА, ВНИМАТЕЛЬНО ПРОВЕРЯЙТЕ ORDER CONFIRMATION !</t>
  </si>
  <si>
    <t xml:space="preserve"> (100x120cm)</t>
  </si>
  <si>
    <r>
      <t>*</t>
    </r>
    <r>
      <rPr>
        <b/>
        <sz val="10"/>
        <rFont val="Arial"/>
        <family val="2"/>
      </rPr>
      <t xml:space="preserve"> Отметьте дату!</t>
    </r>
  </si>
  <si>
    <t>No</t>
  </si>
  <si>
    <t>Дата заказа</t>
  </si>
  <si>
    <t>Дата отправки</t>
  </si>
  <si>
    <t>1</t>
  </si>
  <si>
    <t>июнь 24</t>
  </si>
  <si>
    <t>Июль 29</t>
  </si>
  <si>
    <t>2</t>
  </si>
  <si>
    <t>Июль 22</t>
  </si>
  <si>
    <t>Август 19</t>
  </si>
  <si>
    <t>3</t>
  </si>
  <si>
    <t>Август 12</t>
  </si>
  <si>
    <t>сентябрь 09</t>
  </si>
  <si>
    <t>4</t>
  </si>
  <si>
    <t>Август 26</t>
  </si>
  <si>
    <t>сентябрь 23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</si>
</sst>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#,##0.00"/>
    <numFmt numFmtId="168" formatCode="0.00"/>
    <numFmt numFmtId="169" formatCode="0"/>
    <numFmt numFmtId="170" formatCode="DD/MMM"/>
  </numFmts>
  <fonts count="43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36"/>
      <name val="Cambria"/>
      <family val="1"/>
    </font>
    <font>
      <b/>
      <sz val="12"/>
      <name val="Arial"/>
      <family val="2"/>
    </font>
    <font>
      <b/>
      <sz val="12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Calibri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9"/>
      <color indexed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52">
    <xf numFmtId="164" fontId="0" fillId="0" borderId="0" xfId="0" applyAlignment="1">
      <alignment/>
    </xf>
    <xf numFmtId="164" fontId="2" fillId="0" borderId="0" xfId="24" applyFont="1" applyFill="1">
      <alignment/>
      <protection/>
    </xf>
    <xf numFmtId="164" fontId="3" fillId="0" borderId="0" xfId="24" applyFont="1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2" borderId="0" xfId="22" applyFont="1" applyFill="1" applyBorder="1" applyAlignment="1">
      <alignment horizontal="center" vertical="center"/>
      <protection/>
    </xf>
    <xf numFmtId="164" fontId="5" fillId="0" borderId="0" xfId="22" applyFont="1" applyBorder="1" applyAlignment="1">
      <alignment horizontal="center" vertical="center"/>
      <protection/>
    </xf>
    <xf numFmtId="164" fontId="6" fillId="0" borderId="0" xfId="22" applyFont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8" fillId="3" borderId="0" xfId="22" applyFont="1" applyFill="1" applyBorder="1" applyAlignment="1">
      <alignment horizontal="center" vertical="center"/>
      <protection/>
    </xf>
    <xf numFmtId="164" fontId="9" fillId="3" borderId="1" xfId="23" applyFont="1" applyFill="1" applyBorder="1">
      <alignment/>
      <protection/>
    </xf>
    <xf numFmtId="164" fontId="9" fillId="3" borderId="1" xfId="23" applyFont="1" applyFill="1" applyBorder="1" applyAlignment="1">
      <alignment/>
      <protection/>
    </xf>
    <xf numFmtId="165" fontId="12" fillId="0" borderId="2" xfId="24" applyNumberFormat="1" applyFont="1" applyFill="1" applyBorder="1" applyAlignment="1" applyProtection="1">
      <alignment horizontal="left" vertical="center"/>
      <protection/>
    </xf>
    <xf numFmtId="164" fontId="13" fillId="0" borderId="3" xfId="24" applyFont="1" applyBorder="1" applyAlignment="1" applyProtection="1">
      <alignment horizontal="center"/>
      <protection/>
    </xf>
    <xf numFmtId="164" fontId="0" fillId="0" borderId="3" xfId="24" applyBorder="1" applyAlignment="1">
      <alignment horizontal="center"/>
      <protection/>
    </xf>
    <xf numFmtId="166" fontId="14" fillId="4" borderId="4" xfId="24" applyNumberFormat="1" applyFont="1" applyFill="1" applyBorder="1" applyAlignment="1">
      <alignment/>
      <protection/>
    </xf>
    <xf numFmtId="165" fontId="15" fillId="4" borderId="5" xfId="24" applyNumberFormat="1" applyFont="1" applyFill="1" applyBorder="1" applyAlignment="1">
      <alignment horizontal="center"/>
      <protection/>
    </xf>
    <xf numFmtId="165" fontId="15" fillId="4" borderId="3" xfId="24" applyNumberFormat="1" applyFont="1" applyFill="1" applyBorder="1" applyAlignment="1">
      <alignment horizontal="center"/>
      <protection/>
    </xf>
    <xf numFmtId="164" fontId="0" fillId="0" borderId="3" xfId="24" applyBorder="1">
      <alignment/>
      <protection/>
    </xf>
    <xf numFmtId="164" fontId="16" fillId="0" borderId="3" xfId="24" applyFont="1" applyBorder="1" applyAlignment="1">
      <alignment horizontal="center"/>
      <protection/>
    </xf>
    <xf numFmtId="164" fontId="16" fillId="0" borderId="3" xfId="24" applyFont="1" applyBorder="1">
      <alignment/>
      <protection/>
    </xf>
    <xf numFmtId="166" fontId="17" fillId="4" borderId="4" xfId="24" applyNumberFormat="1" applyFont="1" applyFill="1" applyBorder="1" applyAlignment="1">
      <alignment horizontal="center"/>
      <protection/>
    </xf>
    <xf numFmtId="167" fontId="17" fillId="4" borderId="5" xfId="24" applyNumberFormat="1" applyFont="1" applyFill="1" applyBorder="1" applyAlignment="1">
      <alignment horizontal="center"/>
      <protection/>
    </xf>
    <xf numFmtId="164" fontId="13" fillId="0" borderId="3" xfId="24" applyFont="1" applyBorder="1" applyAlignment="1">
      <alignment horizontal="center"/>
      <protection/>
    </xf>
    <xf numFmtId="164" fontId="0" fillId="0" borderId="3" xfId="24" applyBorder="1" applyAlignment="1">
      <alignment horizontal="right"/>
      <protection/>
    </xf>
    <xf numFmtId="164" fontId="0" fillId="0" borderId="6" xfId="24" applyBorder="1">
      <alignment/>
      <protection/>
    </xf>
    <xf numFmtId="164" fontId="18" fillId="0" borderId="7" xfId="24" applyFont="1" applyBorder="1">
      <alignment/>
      <protection/>
    </xf>
    <xf numFmtId="164" fontId="13" fillId="0" borderId="0" xfId="24" applyFont="1" applyBorder="1" applyAlignment="1" applyProtection="1">
      <alignment horizontal="center"/>
      <protection/>
    </xf>
    <xf numFmtId="164" fontId="0" fillId="0" borderId="0" xfId="24" applyBorder="1" applyAlignment="1">
      <alignment horizontal="center"/>
      <protection/>
    </xf>
    <xf numFmtId="166" fontId="13" fillId="0" borderId="0" xfId="24" applyNumberFormat="1" applyFont="1" applyBorder="1" applyAlignment="1">
      <alignment horizontal="center"/>
      <protection/>
    </xf>
    <xf numFmtId="164" fontId="19" fillId="0" borderId="0" xfId="24" applyFont="1" applyBorder="1" applyAlignment="1">
      <alignment horizontal="center"/>
      <protection/>
    </xf>
    <xf numFmtId="164" fontId="0" fillId="0" borderId="0" xfId="24" applyBorder="1">
      <alignment/>
      <protection/>
    </xf>
    <xf numFmtId="164" fontId="16" fillId="0" borderId="0" xfId="24" applyFont="1" applyBorder="1" applyAlignment="1">
      <alignment horizontal="center"/>
      <protection/>
    </xf>
    <xf numFmtId="164" fontId="16" fillId="0" borderId="0" xfId="24" applyFont="1" applyBorder="1">
      <alignment/>
      <protection/>
    </xf>
    <xf numFmtId="166" fontId="19" fillId="0" borderId="0" xfId="24" applyNumberFormat="1" applyFont="1" applyBorder="1" applyAlignment="1">
      <alignment horizontal="center"/>
      <protection/>
    </xf>
    <xf numFmtId="164" fontId="0" fillId="0" borderId="0" xfId="24" applyFill="1" applyBorder="1">
      <alignment/>
      <protection/>
    </xf>
    <xf numFmtId="164" fontId="13" fillId="0" borderId="0" xfId="24" applyFont="1" applyBorder="1" applyAlignment="1">
      <alignment horizontal="center"/>
      <protection/>
    </xf>
    <xf numFmtId="164" fontId="0" fillId="5" borderId="0" xfId="24" applyFill="1" applyBorder="1">
      <alignment/>
      <protection/>
    </xf>
    <xf numFmtId="168" fontId="13" fillId="5" borderId="0" xfId="24" applyNumberFormat="1" applyFont="1" applyFill="1" applyBorder="1" applyAlignment="1">
      <alignment horizontal="left"/>
      <protection/>
    </xf>
    <xf numFmtId="168" fontId="13" fillId="5" borderId="0" xfId="24" applyNumberFormat="1" applyFont="1" applyFill="1" applyBorder="1" applyAlignment="1">
      <alignment horizontal="right"/>
      <protection/>
    </xf>
    <xf numFmtId="168" fontId="13" fillId="0" borderId="8" xfId="24" applyNumberFormat="1" applyFont="1" applyBorder="1" applyAlignment="1">
      <alignment horizontal="right"/>
      <protection/>
    </xf>
    <xf numFmtId="164" fontId="14" fillId="2" borderId="7" xfId="24" applyFont="1" applyFill="1" applyBorder="1" applyAlignment="1" applyProtection="1">
      <alignment horizontal="left"/>
      <protection/>
    </xf>
    <xf numFmtId="164" fontId="7" fillId="6" borderId="0" xfId="20" applyNumberFormat="1" applyFont="1" applyFill="1" applyBorder="1" applyAlignment="1" applyProtection="1">
      <alignment/>
      <protection/>
    </xf>
    <xf numFmtId="164" fontId="0" fillId="6" borderId="0" xfId="24" applyFill="1" applyBorder="1" applyAlignment="1">
      <alignment horizontal="center"/>
      <protection/>
    </xf>
    <xf numFmtId="166" fontId="13" fillId="6" borderId="0" xfId="24" applyNumberFormat="1" applyFont="1" applyFill="1" applyBorder="1" applyAlignment="1">
      <alignment horizontal="center"/>
      <protection/>
    </xf>
    <xf numFmtId="164" fontId="19" fillId="6" borderId="0" xfId="24" applyFont="1" applyFill="1" applyBorder="1" applyAlignment="1">
      <alignment horizontal="center"/>
      <protection/>
    </xf>
    <xf numFmtId="164" fontId="16" fillId="6" borderId="0" xfId="24" applyFont="1" applyFill="1" applyBorder="1" applyAlignment="1">
      <alignment horizontal="center"/>
      <protection/>
    </xf>
    <xf numFmtId="164" fontId="16" fillId="6" borderId="0" xfId="24" applyFont="1" applyFill="1" applyBorder="1">
      <alignment/>
      <protection/>
    </xf>
    <xf numFmtId="166" fontId="19" fillId="6" borderId="0" xfId="24" applyNumberFormat="1" applyFont="1" applyFill="1" applyBorder="1" applyAlignment="1">
      <alignment horizontal="center"/>
      <protection/>
    </xf>
    <xf numFmtId="164" fontId="0" fillId="3" borderId="0" xfId="24" applyFill="1" applyBorder="1">
      <alignment/>
      <protection/>
    </xf>
    <xf numFmtId="168" fontId="13" fillId="0" borderId="0" xfId="24" applyNumberFormat="1" applyFont="1" applyBorder="1" applyAlignment="1">
      <alignment horizontal="right"/>
      <protection/>
    </xf>
    <xf numFmtId="164" fontId="19" fillId="0" borderId="0" xfId="24" applyFont="1" applyBorder="1" applyAlignment="1">
      <alignment horizontal="right"/>
      <protection/>
    </xf>
    <xf numFmtId="169" fontId="13" fillId="0" borderId="9" xfId="24" applyNumberFormat="1" applyFont="1" applyFill="1" applyBorder="1" applyAlignment="1" applyProtection="1">
      <alignment horizontal="left"/>
      <protection/>
    </xf>
    <xf numFmtId="164" fontId="13" fillId="0" borderId="10" xfId="24" applyFont="1" applyFill="1" applyBorder="1" applyAlignment="1" applyProtection="1">
      <alignment horizontal="center"/>
      <protection/>
    </xf>
    <xf numFmtId="164" fontId="0" fillId="0" borderId="10" xfId="24" applyFill="1" applyBorder="1" applyAlignment="1">
      <alignment horizontal="center"/>
      <protection/>
    </xf>
    <xf numFmtId="166" fontId="13" fillId="0" borderId="10" xfId="24" applyNumberFormat="1" applyFont="1" applyFill="1" applyBorder="1" applyAlignment="1">
      <alignment horizontal="center"/>
      <protection/>
    </xf>
    <xf numFmtId="164" fontId="19" fillId="0" borderId="10" xfId="24" applyFont="1" applyFill="1" applyBorder="1" applyAlignment="1">
      <alignment horizontal="center"/>
      <protection/>
    </xf>
    <xf numFmtId="164" fontId="19" fillId="0" borderId="0" xfId="24" applyFont="1" applyFill="1" applyBorder="1" applyAlignment="1">
      <alignment horizontal="center"/>
      <protection/>
    </xf>
    <xf numFmtId="164" fontId="22" fillId="7" borderId="11" xfId="24" applyFont="1" applyFill="1" applyBorder="1" applyAlignment="1">
      <alignment horizontal="left"/>
      <protection/>
    </xf>
    <xf numFmtId="164" fontId="2" fillId="0" borderId="12" xfId="24" applyFont="1" applyFill="1" applyBorder="1" applyAlignment="1">
      <alignment horizontal="right"/>
      <protection/>
    </xf>
    <xf numFmtId="164" fontId="12" fillId="0" borderId="7" xfId="24" applyFont="1" applyFill="1" applyBorder="1" applyAlignment="1">
      <alignment/>
      <protection/>
    </xf>
    <xf numFmtId="164" fontId="13" fillId="0" borderId="0" xfId="24" applyFont="1" applyFill="1" applyBorder="1" applyAlignment="1">
      <alignment/>
      <protection/>
    </xf>
    <xf numFmtId="164" fontId="13" fillId="0" borderId="0" xfId="24" applyFont="1" applyFill="1" applyBorder="1" applyAlignment="1">
      <alignment horizontal="center"/>
      <protection/>
    </xf>
    <xf numFmtId="164" fontId="2" fillId="0" borderId="0" xfId="24" applyFont="1" applyFill="1" applyBorder="1">
      <alignment/>
      <protection/>
    </xf>
    <xf numFmtId="166" fontId="13" fillId="2" borderId="0" xfId="24" applyNumberFormat="1" applyFont="1" applyFill="1" applyBorder="1" applyAlignment="1">
      <alignment horizontal="center"/>
      <protection/>
    </xf>
    <xf numFmtId="164" fontId="13" fillId="2" borderId="0" xfId="24" applyFont="1" applyFill="1" applyBorder="1" applyAlignment="1">
      <alignment horizontal="center"/>
      <protection/>
    </xf>
    <xf numFmtId="164" fontId="0" fillId="2" borderId="0" xfId="24" applyFill="1" applyBorder="1">
      <alignment/>
      <protection/>
    </xf>
    <xf numFmtId="164" fontId="2" fillId="2" borderId="0" xfId="24" applyFont="1" applyFill="1" applyBorder="1">
      <alignment/>
      <protection/>
    </xf>
    <xf numFmtId="164" fontId="19" fillId="2" borderId="8" xfId="24" applyFont="1" applyFill="1" applyBorder="1" applyAlignment="1">
      <alignment horizontal="right"/>
      <protection/>
    </xf>
    <xf numFmtId="164" fontId="0" fillId="0" borderId="0" xfId="24" applyFont="1" applyFill="1" applyBorder="1" applyAlignment="1">
      <alignment/>
      <protection/>
    </xf>
    <xf numFmtId="164" fontId="23" fillId="0" borderId="0" xfId="24" applyFont="1" applyBorder="1" applyAlignment="1">
      <alignment horizontal="center"/>
      <protection/>
    </xf>
    <xf numFmtId="164" fontId="13" fillId="0" borderId="8" xfId="24" applyFont="1" applyBorder="1" applyAlignment="1">
      <alignment horizontal="right"/>
      <protection/>
    </xf>
    <xf numFmtId="164" fontId="24" fillId="0" borderId="13" xfId="24" applyFont="1" applyFill="1" applyBorder="1" applyAlignment="1">
      <alignment/>
      <protection/>
    </xf>
    <xf numFmtId="164" fontId="13" fillId="0" borderId="14" xfId="24" applyFont="1" applyFill="1" applyBorder="1" applyAlignment="1">
      <alignment/>
      <protection/>
    </xf>
    <xf numFmtId="164" fontId="13" fillId="0" borderId="14" xfId="24" applyFont="1" applyFill="1" applyBorder="1" applyAlignment="1">
      <alignment horizontal="center"/>
      <protection/>
    </xf>
    <xf numFmtId="166" fontId="13" fillId="0" borderId="14" xfId="24" applyNumberFormat="1" applyFont="1" applyBorder="1" applyAlignment="1">
      <alignment horizontal="center"/>
      <protection/>
    </xf>
    <xf numFmtId="164" fontId="0" fillId="0" borderId="14" xfId="24" applyFont="1" applyFill="1" applyBorder="1" applyAlignment="1">
      <alignment/>
      <protection/>
    </xf>
    <xf numFmtId="164" fontId="23" fillId="0" borderId="14" xfId="24" applyFont="1" applyBorder="1" applyAlignment="1">
      <alignment horizontal="center"/>
      <protection/>
    </xf>
    <xf numFmtId="164" fontId="13" fillId="0" borderId="14" xfId="24" applyFont="1" applyBorder="1" applyAlignment="1">
      <alignment horizontal="center"/>
      <protection/>
    </xf>
    <xf numFmtId="164" fontId="0" fillId="0" borderId="14" xfId="24" applyBorder="1">
      <alignment/>
      <protection/>
    </xf>
    <xf numFmtId="164" fontId="13" fillId="0" borderId="15" xfId="24" applyFont="1" applyBorder="1" applyAlignment="1">
      <alignment horizontal="right"/>
      <protection/>
    </xf>
    <xf numFmtId="164" fontId="25" fillId="8" borderId="16" xfId="24" applyFont="1" applyFill="1" applyBorder="1" applyAlignment="1">
      <alignment horizontal="center" vertical="center" textRotation="90" wrapText="1"/>
      <protection/>
    </xf>
    <xf numFmtId="164" fontId="26" fillId="8" borderId="17" xfId="24" applyFont="1" applyFill="1" applyBorder="1" applyAlignment="1">
      <alignment horizontal="center" vertical="center" wrapText="1"/>
      <protection/>
    </xf>
    <xf numFmtId="164" fontId="27" fillId="8" borderId="17" xfId="24" applyFont="1" applyFill="1" applyBorder="1" applyAlignment="1" applyProtection="1">
      <alignment horizontal="center" vertical="center" wrapText="1"/>
      <protection/>
    </xf>
    <xf numFmtId="168" fontId="26" fillId="8" borderId="17" xfId="24" applyNumberFormat="1" applyFont="1" applyFill="1" applyBorder="1" applyAlignment="1">
      <alignment horizontal="center" vertical="center" wrapText="1"/>
      <protection/>
    </xf>
    <xf numFmtId="164" fontId="25" fillId="8" borderId="17" xfId="24" applyFont="1" applyFill="1" applyBorder="1" applyAlignment="1">
      <alignment horizontal="center" vertical="center" wrapText="1"/>
      <protection/>
    </xf>
    <xf numFmtId="166" fontId="25" fillId="8" borderId="17" xfId="24" applyNumberFormat="1" applyFont="1" applyFill="1" applyBorder="1" applyAlignment="1">
      <alignment horizontal="center" vertical="center" textRotation="90" wrapText="1"/>
      <protection/>
    </xf>
    <xf numFmtId="164" fontId="25" fillId="8" borderId="17" xfId="24" applyFont="1" applyFill="1" applyBorder="1" applyAlignment="1">
      <alignment horizontal="center" vertical="center" textRotation="90" wrapText="1"/>
      <protection/>
    </xf>
    <xf numFmtId="164" fontId="28" fillId="8" borderId="17" xfId="24" applyFont="1" applyFill="1" applyBorder="1" applyAlignment="1">
      <alignment horizontal="center" vertical="center" wrapText="1"/>
      <protection/>
    </xf>
    <xf numFmtId="168" fontId="25" fillId="8" borderId="18" xfId="24" applyNumberFormat="1" applyFont="1" applyFill="1" applyBorder="1" applyAlignment="1">
      <alignment horizontal="center" vertical="center" wrapText="1"/>
      <protection/>
    </xf>
    <xf numFmtId="169" fontId="23" fillId="0" borderId="16" xfId="24" applyNumberFormat="1" applyFont="1" applyFill="1" applyBorder="1" applyAlignment="1">
      <alignment horizontal="center"/>
      <protection/>
    </xf>
    <xf numFmtId="164" fontId="23" fillId="0" borderId="17" xfId="24" applyFont="1" applyBorder="1" applyAlignment="1">
      <alignment horizontal="center"/>
      <protection/>
    </xf>
    <xf numFmtId="168" fontId="23" fillId="0" borderId="17" xfId="24" applyNumberFormat="1" applyFont="1" applyBorder="1" applyAlignment="1">
      <alignment horizontal="center"/>
      <protection/>
    </xf>
    <xf numFmtId="168" fontId="23" fillId="0" borderId="17" xfId="24" applyNumberFormat="1" applyFont="1" applyBorder="1" applyAlignment="1">
      <alignment horizontal="right"/>
      <protection/>
    </xf>
    <xf numFmtId="164" fontId="23" fillId="0" borderId="17" xfId="24" applyFont="1" applyFill="1" applyBorder="1">
      <alignment/>
      <protection/>
    </xf>
    <xf numFmtId="166" fontId="23" fillId="0" borderId="17" xfId="24" applyNumberFormat="1" applyFont="1" applyBorder="1" applyAlignment="1">
      <alignment horizontal="center"/>
      <protection/>
    </xf>
    <xf numFmtId="164" fontId="19" fillId="0" borderId="17" xfId="24" applyFont="1" applyBorder="1">
      <alignment/>
      <protection/>
    </xf>
    <xf numFmtId="168" fontId="23" fillId="0" borderId="19" xfId="24" applyNumberFormat="1" applyFont="1" applyBorder="1" applyAlignment="1">
      <alignment horizontal="right"/>
      <protection/>
    </xf>
    <xf numFmtId="164" fontId="29" fillId="0" borderId="20" xfId="24" applyFont="1" applyFill="1" applyBorder="1" applyAlignment="1" applyProtection="1">
      <alignment horizontal="center"/>
      <protection/>
    </xf>
    <xf numFmtId="164" fontId="2" fillId="0" borderId="21" xfId="24" applyFont="1" applyFill="1" applyBorder="1">
      <alignment/>
      <protection/>
    </xf>
    <xf numFmtId="164" fontId="2" fillId="0" borderId="10" xfId="24" applyFont="1" applyFill="1" applyBorder="1" applyAlignment="1">
      <alignment horizontal="center"/>
      <protection/>
    </xf>
    <xf numFmtId="166" fontId="2" fillId="0" borderId="10" xfId="24" applyNumberFormat="1" applyFont="1" applyFill="1" applyBorder="1" applyAlignment="1">
      <alignment horizontal="center"/>
      <protection/>
    </xf>
    <xf numFmtId="164" fontId="2" fillId="0" borderId="10" xfId="24" applyFont="1" applyFill="1" applyBorder="1">
      <alignment/>
      <protection/>
    </xf>
    <xf numFmtId="164" fontId="3" fillId="0" borderId="10" xfId="24" applyFont="1" applyFill="1" applyBorder="1" applyAlignment="1">
      <alignment horizontal="center"/>
      <protection/>
    </xf>
    <xf numFmtId="164" fontId="3" fillId="0" borderId="10" xfId="24" applyFont="1" applyFill="1" applyBorder="1">
      <alignment/>
      <protection/>
    </xf>
    <xf numFmtId="168" fontId="30" fillId="0" borderId="10" xfId="24" applyNumberFormat="1" applyFont="1" applyFill="1" applyBorder="1" applyAlignment="1">
      <alignment horizontal="center"/>
      <protection/>
    </xf>
    <xf numFmtId="166" fontId="31" fillId="0" borderId="10" xfId="24" applyNumberFormat="1" applyFont="1" applyFill="1" applyBorder="1" applyAlignment="1">
      <alignment horizontal="center"/>
      <protection/>
    </xf>
    <xf numFmtId="167" fontId="29" fillId="0" borderId="22" xfId="24" applyNumberFormat="1" applyFont="1" applyFill="1" applyBorder="1" applyAlignment="1" applyProtection="1">
      <alignment horizontal="right"/>
      <protection/>
    </xf>
    <xf numFmtId="164" fontId="2" fillId="0" borderId="20" xfId="24" applyFont="1" applyFill="1" applyBorder="1" applyAlignment="1">
      <alignment horizontal="center"/>
      <protection/>
    </xf>
    <xf numFmtId="164" fontId="29" fillId="0" borderId="21" xfId="24" applyFont="1" applyFill="1" applyBorder="1">
      <alignment/>
      <protection/>
    </xf>
    <xf numFmtId="168" fontId="29" fillId="0" borderId="10" xfId="24" applyNumberFormat="1" applyFont="1" applyFill="1" applyBorder="1">
      <alignment/>
      <protection/>
    </xf>
    <xf numFmtId="168" fontId="32" fillId="0" borderId="10" xfId="24" applyNumberFormat="1" applyFont="1" applyFill="1" applyBorder="1" applyAlignment="1">
      <alignment horizontal="center"/>
      <protection/>
    </xf>
    <xf numFmtId="168" fontId="32" fillId="0" borderId="10" xfId="24" applyNumberFormat="1" applyFont="1" applyFill="1" applyBorder="1">
      <alignment/>
      <protection/>
    </xf>
    <xf numFmtId="164" fontId="29" fillId="0" borderId="10" xfId="24" applyFont="1" applyFill="1" applyBorder="1" applyAlignment="1">
      <alignment horizontal="center"/>
      <protection/>
    </xf>
    <xf numFmtId="166" fontId="29" fillId="2" borderId="21" xfId="24" applyNumberFormat="1" applyFont="1" applyFill="1" applyBorder="1" applyAlignment="1">
      <alignment horizontal="center"/>
      <protection/>
    </xf>
    <xf numFmtId="164" fontId="29" fillId="5" borderId="23" xfId="24" applyFont="1" applyFill="1" applyBorder="1" applyAlignment="1">
      <alignment horizontal="center"/>
      <protection/>
    </xf>
    <xf numFmtId="164" fontId="2" fillId="2" borderId="21" xfId="24" applyFont="1" applyFill="1" applyBorder="1" applyAlignment="1">
      <alignment horizontal="center"/>
      <protection/>
    </xf>
    <xf numFmtId="164" fontId="2" fillId="2" borderId="21" xfId="24" applyNumberFormat="1" applyFont="1" applyFill="1" applyBorder="1" applyAlignment="1">
      <alignment horizontal="center"/>
      <protection/>
    </xf>
    <xf numFmtId="164" fontId="2" fillId="2" borderId="20" xfId="24" applyNumberFormat="1" applyFont="1" applyFill="1" applyBorder="1" applyAlignment="1">
      <alignment horizontal="center"/>
      <protection/>
    </xf>
    <xf numFmtId="164" fontId="2" fillId="3" borderId="20" xfId="24" applyNumberFormat="1" applyFont="1" applyFill="1" applyBorder="1" applyAlignment="1">
      <alignment horizontal="center"/>
      <protection/>
    </xf>
    <xf numFmtId="168" fontId="29" fillId="2" borderId="21" xfId="24" applyNumberFormat="1" applyFont="1" applyFill="1" applyBorder="1">
      <alignment/>
      <protection/>
    </xf>
    <xf numFmtId="169" fontId="3" fillId="2" borderId="23" xfId="24" applyNumberFormat="1" applyFont="1" applyFill="1" applyBorder="1" applyAlignment="1">
      <alignment horizontal="center"/>
      <protection/>
    </xf>
    <xf numFmtId="169" fontId="3" fillId="2" borderId="23" xfId="24" applyNumberFormat="1" applyFont="1" applyFill="1" applyBorder="1">
      <alignment/>
      <protection/>
    </xf>
    <xf numFmtId="166" fontId="33" fillId="2" borderId="21" xfId="24" applyNumberFormat="1" applyFont="1" applyFill="1" applyBorder="1" applyAlignment="1">
      <alignment horizontal="center"/>
      <protection/>
    </xf>
    <xf numFmtId="164" fontId="2" fillId="2" borderId="14" xfId="24" applyFont="1" applyFill="1" applyBorder="1" applyAlignment="1">
      <alignment/>
      <protection/>
    </xf>
    <xf numFmtId="166" fontId="2" fillId="2" borderId="21" xfId="24" applyNumberFormat="1" applyFont="1" applyFill="1" applyBorder="1" applyAlignment="1">
      <alignment horizontal="center"/>
      <protection/>
    </xf>
    <xf numFmtId="164" fontId="31" fillId="2" borderId="24" xfId="24" applyFont="1" applyFill="1" applyBorder="1" applyAlignment="1">
      <alignment horizontal="center"/>
      <protection/>
    </xf>
    <xf numFmtId="167" fontId="29" fillId="0" borderId="21" xfId="24" applyNumberFormat="1" applyFont="1" applyFill="1" applyBorder="1" applyAlignment="1" applyProtection="1">
      <alignment horizontal="right"/>
      <protection/>
    </xf>
    <xf numFmtId="164" fontId="29" fillId="0" borderId="23" xfId="24" applyFont="1" applyFill="1" applyBorder="1" applyAlignment="1" applyProtection="1">
      <alignment horizontal="center"/>
      <protection/>
    </xf>
    <xf numFmtId="164" fontId="2" fillId="0" borderId="21" xfId="24" applyFont="1" applyFill="1" applyBorder="1" applyAlignment="1">
      <alignment horizontal="center"/>
      <protection/>
    </xf>
    <xf numFmtId="164" fontId="2" fillId="0" borderId="23" xfId="24" applyNumberFormat="1" applyFont="1" applyFill="1" applyBorder="1" applyAlignment="1">
      <alignment horizontal="center"/>
      <protection/>
    </xf>
    <xf numFmtId="164" fontId="2" fillId="0" borderId="25" xfId="24" applyNumberFormat="1" applyFont="1" applyFill="1" applyBorder="1" applyAlignment="1">
      <alignment horizontal="center"/>
      <protection/>
    </xf>
    <xf numFmtId="168" fontId="29" fillId="0" borderId="23" xfId="24" applyNumberFormat="1" applyFont="1" applyFill="1" applyBorder="1">
      <alignment/>
      <protection/>
    </xf>
    <xf numFmtId="169" fontId="3" fillId="0" borderId="23" xfId="24" applyNumberFormat="1" applyFont="1" applyFill="1" applyBorder="1" applyAlignment="1">
      <alignment horizontal="center"/>
      <protection/>
    </xf>
    <xf numFmtId="169" fontId="3" fillId="0" borderId="23" xfId="24" applyNumberFormat="1" applyFont="1" applyFill="1" applyBorder="1">
      <alignment/>
      <protection/>
    </xf>
    <xf numFmtId="166" fontId="33" fillId="0" borderId="21" xfId="24" applyNumberFormat="1" applyFont="1" applyFill="1" applyBorder="1" applyAlignment="1">
      <alignment horizontal="center"/>
      <protection/>
    </xf>
    <xf numFmtId="164" fontId="2" fillId="0" borderId="14" xfId="24" applyFont="1" applyFill="1" applyBorder="1" applyAlignment="1">
      <alignment/>
      <protection/>
    </xf>
    <xf numFmtId="166" fontId="2" fillId="0" borderId="23" xfId="24" applyNumberFormat="1" applyFont="1" applyFill="1" applyBorder="1" applyAlignment="1">
      <alignment horizontal="center"/>
      <protection/>
    </xf>
    <xf numFmtId="164" fontId="31" fillId="0" borderId="24" xfId="24" applyFont="1" applyFill="1" applyBorder="1" applyAlignment="1">
      <alignment horizontal="center"/>
      <protection/>
    </xf>
    <xf numFmtId="164" fontId="2" fillId="0" borderId="23" xfId="24" applyFont="1" applyFill="1" applyBorder="1" applyAlignment="1">
      <alignment horizontal="center"/>
      <protection/>
    </xf>
    <xf numFmtId="166" fontId="29" fillId="0" borderId="23" xfId="24" applyNumberFormat="1" applyFont="1" applyFill="1" applyBorder="1" applyAlignment="1">
      <alignment horizontal="center"/>
      <protection/>
    </xf>
    <xf numFmtId="164" fontId="2" fillId="0" borderId="21" xfId="24" applyNumberFormat="1" applyFont="1" applyFill="1" applyBorder="1" applyAlignment="1">
      <alignment horizontal="center"/>
      <protection/>
    </xf>
    <xf numFmtId="164" fontId="2" fillId="0" borderId="20" xfId="24" applyNumberFormat="1" applyFont="1" applyFill="1" applyBorder="1" applyAlignment="1">
      <alignment horizontal="center"/>
      <protection/>
    </xf>
    <xf numFmtId="168" fontId="29" fillId="0" borderId="21" xfId="24" applyNumberFormat="1" applyFont="1" applyFill="1" applyBorder="1">
      <alignment/>
      <protection/>
    </xf>
    <xf numFmtId="166" fontId="2" fillId="0" borderId="21" xfId="24" applyNumberFormat="1" applyFont="1" applyFill="1" applyBorder="1" applyAlignment="1">
      <alignment horizontal="center"/>
      <protection/>
    </xf>
    <xf numFmtId="166" fontId="29" fillId="0" borderId="21" xfId="24" applyNumberFormat="1" applyFont="1" applyFill="1" applyBorder="1" applyAlignment="1">
      <alignment horizontal="center"/>
      <protection/>
    </xf>
    <xf numFmtId="164" fontId="34" fillId="2" borderId="21" xfId="24" applyFont="1" applyFill="1" applyBorder="1" applyAlignment="1">
      <alignment horizontal="center"/>
      <protection/>
    </xf>
    <xf numFmtId="164" fontId="2" fillId="0" borderId="26" xfId="24" applyFont="1" applyFill="1" applyBorder="1" applyAlignment="1">
      <alignment horizontal="center"/>
      <protection/>
    </xf>
    <xf numFmtId="164" fontId="2" fillId="0" borderId="27" xfId="24" applyFont="1" applyFill="1" applyBorder="1" applyAlignment="1">
      <alignment horizontal="center"/>
      <protection/>
    </xf>
    <xf numFmtId="164" fontId="29" fillId="4" borderId="23" xfId="24" applyFont="1" applyFill="1" applyBorder="1" applyAlignment="1">
      <alignment horizontal="center"/>
      <protection/>
    </xf>
    <xf numFmtId="166" fontId="29" fillId="2" borderId="23" xfId="24" applyNumberFormat="1" applyFont="1" applyFill="1" applyBorder="1" applyAlignment="1">
      <alignment horizontal="center"/>
      <protection/>
    </xf>
    <xf numFmtId="164" fontId="2" fillId="2" borderId="27" xfId="24" applyFont="1" applyFill="1" applyBorder="1" applyAlignment="1">
      <alignment horizontal="center"/>
      <protection/>
    </xf>
    <xf numFmtId="164" fontId="2" fillId="2" borderId="23" xfId="24" applyFont="1" applyFill="1" applyBorder="1" applyAlignment="1">
      <alignment horizontal="center"/>
      <protection/>
    </xf>
    <xf numFmtId="166" fontId="29" fillId="0" borderId="10" xfId="24" applyNumberFormat="1" applyFont="1" applyFill="1" applyBorder="1" applyAlignment="1">
      <alignment horizontal="center"/>
      <protection/>
    </xf>
    <xf numFmtId="164" fontId="29" fillId="0" borderId="10" xfId="24" applyFont="1" applyFill="1" applyBorder="1">
      <alignment/>
      <protection/>
    </xf>
    <xf numFmtId="164" fontId="32" fillId="0" borderId="10" xfId="24" applyFont="1" applyFill="1" applyBorder="1" applyAlignment="1">
      <alignment horizontal="center"/>
      <protection/>
    </xf>
    <xf numFmtId="164" fontId="32" fillId="0" borderId="10" xfId="24" applyFont="1" applyFill="1" applyBorder="1">
      <alignment/>
      <protection/>
    </xf>
    <xf numFmtId="164" fontId="29" fillId="0" borderId="22" xfId="24" applyFont="1" applyFill="1" applyBorder="1" applyAlignment="1">
      <alignment horizontal="right"/>
      <protection/>
    </xf>
    <xf numFmtId="164" fontId="29" fillId="0" borderId="21" xfId="24" applyFont="1" applyFill="1" applyBorder="1" applyAlignment="1" applyProtection="1">
      <alignment horizontal="center"/>
      <protection/>
    </xf>
    <xf numFmtId="166" fontId="29" fillId="0" borderId="26" xfId="24" applyNumberFormat="1" applyFont="1" applyFill="1" applyBorder="1" applyAlignment="1">
      <alignment horizontal="center"/>
      <protection/>
    </xf>
    <xf numFmtId="164" fontId="13" fillId="5" borderId="23" xfId="24" applyFont="1" applyFill="1" applyBorder="1" applyAlignment="1">
      <alignment horizontal="center"/>
      <protection/>
    </xf>
    <xf numFmtId="164" fontId="2" fillId="0" borderId="1" xfId="24" applyFont="1" applyFill="1" applyBorder="1" applyAlignment="1">
      <alignment horizontal="center"/>
      <protection/>
    </xf>
    <xf numFmtId="164" fontId="33" fillId="0" borderId="21" xfId="24" applyFont="1" applyFill="1" applyBorder="1" applyAlignment="1">
      <alignment horizontal="center"/>
      <protection/>
    </xf>
    <xf numFmtId="164" fontId="2" fillId="0" borderId="21" xfId="24" applyFont="1" applyFill="1" applyBorder="1" applyAlignment="1">
      <alignment/>
      <protection/>
    </xf>
    <xf numFmtId="164" fontId="31" fillId="0" borderId="21" xfId="24" applyFont="1" applyFill="1" applyBorder="1" applyAlignment="1">
      <alignment horizontal="center"/>
      <protection/>
    </xf>
    <xf numFmtId="164" fontId="2" fillId="0" borderId="0" xfId="24" applyFont="1" applyFill="1" applyBorder="1" applyAlignment="1">
      <alignment/>
      <protection/>
    </xf>
    <xf numFmtId="168" fontId="29" fillId="0" borderId="10" xfId="24" applyNumberFormat="1" applyFont="1" applyFill="1" applyBorder="1" applyAlignment="1">
      <alignment horizontal="center"/>
      <protection/>
    </xf>
    <xf numFmtId="164" fontId="29" fillId="0" borderId="26" xfId="24" applyFont="1" applyFill="1" applyBorder="1" applyAlignment="1" applyProtection="1">
      <alignment horizontal="center"/>
      <protection/>
    </xf>
    <xf numFmtId="164" fontId="2" fillId="0" borderId="26" xfId="24" applyNumberFormat="1" applyFont="1" applyFill="1" applyBorder="1" applyAlignment="1">
      <alignment horizontal="center"/>
      <protection/>
    </xf>
    <xf numFmtId="164" fontId="2" fillId="0" borderId="1" xfId="24" applyNumberFormat="1" applyFont="1" applyFill="1" applyBorder="1" applyAlignment="1">
      <alignment horizontal="center"/>
      <protection/>
    </xf>
    <xf numFmtId="166" fontId="31" fillId="0" borderId="21" xfId="24" applyNumberFormat="1" applyFont="1" applyFill="1" applyBorder="1" applyAlignment="1">
      <alignment horizontal="center"/>
      <protection/>
    </xf>
    <xf numFmtId="164" fontId="29" fillId="0" borderId="27" xfId="24" applyFont="1" applyFill="1" applyBorder="1" applyAlignment="1" applyProtection="1">
      <alignment horizontal="center"/>
      <protection/>
    </xf>
    <xf numFmtId="164" fontId="2" fillId="0" borderId="27" xfId="24" applyNumberFormat="1" applyFont="1" applyFill="1" applyBorder="1" applyAlignment="1">
      <alignment horizontal="center"/>
      <protection/>
    </xf>
    <xf numFmtId="164" fontId="2" fillId="0" borderId="28" xfId="24" applyNumberFormat="1" applyFont="1" applyFill="1" applyBorder="1" applyAlignment="1">
      <alignment horizontal="center"/>
      <protection/>
    </xf>
    <xf numFmtId="164" fontId="2" fillId="0" borderId="29" xfId="24" applyFont="1" applyFill="1" applyBorder="1" applyAlignment="1">
      <alignment/>
      <protection/>
    </xf>
    <xf numFmtId="164" fontId="29" fillId="5" borderId="21" xfId="24" applyFont="1" applyFill="1" applyBorder="1" applyAlignment="1">
      <alignment horizontal="center"/>
      <protection/>
    </xf>
    <xf numFmtId="166" fontId="31" fillId="0" borderId="27" xfId="24" applyNumberFormat="1" applyFont="1" applyFill="1" applyBorder="1" applyAlignment="1">
      <alignment horizontal="center"/>
      <protection/>
    </xf>
    <xf numFmtId="164" fontId="2" fillId="0" borderId="20" xfId="24" applyFont="1" applyFill="1" applyBorder="1" applyAlignment="1">
      <alignment/>
      <protection/>
    </xf>
    <xf numFmtId="167" fontId="29" fillId="0" borderId="23" xfId="24" applyNumberFormat="1" applyFont="1" applyFill="1" applyBorder="1" applyAlignment="1" applyProtection="1">
      <alignment horizontal="right"/>
      <protection/>
    </xf>
    <xf numFmtId="168" fontId="29" fillId="0" borderId="27" xfId="24" applyNumberFormat="1" applyFont="1" applyFill="1" applyBorder="1">
      <alignment/>
      <protection/>
    </xf>
    <xf numFmtId="166" fontId="2" fillId="0" borderId="27" xfId="24" applyNumberFormat="1" applyFont="1" applyFill="1" applyBorder="1" applyAlignment="1">
      <alignment horizontal="center"/>
      <protection/>
    </xf>
    <xf numFmtId="164" fontId="2" fillId="0" borderId="10" xfId="24" applyFont="1" applyFill="1" applyBorder="1" applyAlignment="1">
      <alignment/>
      <protection/>
    </xf>
    <xf numFmtId="166" fontId="29" fillId="0" borderId="27" xfId="24" applyNumberFormat="1" applyFont="1" applyFill="1" applyBorder="1" applyAlignment="1">
      <alignment horizontal="center"/>
      <protection/>
    </xf>
    <xf numFmtId="166" fontId="33" fillId="0" borderId="27" xfId="24" applyNumberFormat="1" applyFont="1" applyFill="1" applyBorder="1" applyAlignment="1">
      <alignment horizontal="center"/>
      <protection/>
    </xf>
    <xf numFmtId="169" fontId="3" fillId="0" borderId="21" xfId="24" applyNumberFormat="1" applyFont="1" applyFill="1" applyBorder="1" applyAlignment="1">
      <alignment horizontal="center"/>
      <protection/>
    </xf>
    <xf numFmtId="169" fontId="3" fillId="0" borderId="21" xfId="24" applyNumberFormat="1" applyFont="1" applyFill="1" applyBorder="1">
      <alignment/>
      <protection/>
    </xf>
    <xf numFmtId="164" fontId="31" fillId="0" borderId="20" xfId="24" applyFont="1" applyFill="1" applyBorder="1" applyAlignment="1">
      <alignment horizontal="center"/>
      <protection/>
    </xf>
    <xf numFmtId="164" fontId="29" fillId="0" borderId="21" xfId="24" applyFont="1" applyFill="1" applyBorder="1" applyAlignment="1">
      <alignment horizontal="center"/>
      <protection/>
    </xf>
    <xf numFmtId="168" fontId="29" fillId="0" borderId="14" xfId="24" applyNumberFormat="1" applyFont="1" applyFill="1" applyBorder="1">
      <alignment/>
      <protection/>
    </xf>
    <xf numFmtId="168" fontId="32" fillId="0" borderId="14" xfId="24" applyNumberFormat="1" applyFont="1" applyFill="1" applyBorder="1" applyAlignment="1">
      <alignment horizontal="center"/>
      <protection/>
    </xf>
    <xf numFmtId="168" fontId="32" fillId="0" borderId="14" xfId="24" applyNumberFormat="1" applyFont="1" applyFill="1" applyBorder="1">
      <alignment/>
      <protection/>
    </xf>
    <xf numFmtId="164" fontId="29" fillId="0" borderId="20" xfId="24" applyFont="1" applyFill="1" applyBorder="1" applyAlignment="1">
      <alignment horizontal="center"/>
      <protection/>
    </xf>
    <xf numFmtId="168" fontId="32" fillId="0" borderId="21" xfId="24" applyNumberFormat="1" applyFont="1" applyFill="1" applyBorder="1" applyAlignment="1">
      <alignment horizontal="center"/>
      <protection/>
    </xf>
    <xf numFmtId="168" fontId="32" fillId="0" borderId="21" xfId="24" applyNumberFormat="1" applyFont="1" applyFill="1" applyBorder="1">
      <alignment/>
      <protection/>
    </xf>
    <xf numFmtId="164" fontId="31" fillId="0" borderId="21" xfId="24" applyNumberFormat="1" applyFont="1" applyFill="1" applyBorder="1" applyAlignment="1">
      <alignment horizontal="center"/>
      <protection/>
    </xf>
    <xf numFmtId="164" fontId="31" fillId="0" borderId="10" xfId="24" applyFont="1" applyFill="1" applyBorder="1" applyAlignment="1">
      <alignment horizontal="center"/>
      <protection/>
    </xf>
    <xf numFmtId="169" fontId="34" fillId="2" borderId="27" xfId="24" applyNumberFormat="1" applyFont="1" applyFill="1" applyBorder="1" applyAlignment="1">
      <alignment horizontal="center"/>
      <protection/>
    </xf>
    <xf numFmtId="169" fontId="13" fillId="0" borderId="21" xfId="24" applyNumberFormat="1" applyFont="1" applyFill="1" applyBorder="1" applyAlignment="1" applyProtection="1">
      <alignment horizontal="center" vertical="center"/>
      <protection/>
    </xf>
    <xf numFmtId="164" fontId="0" fillId="0" borderId="21" xfId="24" applyFont="1" applyFill="1" applyBorder="1" applyAlignment="1">
      <alignment horizontal="center" vertical="center"/>
      <protection/>
    </xf>
    <xf numFmtId="164" fontId="2" fillId="0" borderId="21" xfId="24" applyNumberFormat="1" applyFont="1" applyFill="1" applyBorder="1" applyAlignment="1">
      <alignment horizontal="center" vertical="center"/>
      <protection/>
    </xf>
    <xf numFmtId="164" fontId="19" fillId="0" borderId="21" xfId="24" applyFont="1" applyFill="1" applyBorder="1" applyAlignment="1">
      <alignment horizontal="center" vertical="center"/>
      <protection/>
    </xf>
    <xf numFmtId="168" fontId="13" fillId="0" borderId="23" xfId="24" applyNumberFormat="1" applyFont="1" applyFill="1" applyBorder="1">
      <alignment/>
      <protection/>
    </xf>
    <xf numFmtId="164" fontId="2" fillId="0" borderId="21" xfId="24" applyFont="1" applyFill="1" applyBorder="1" applyAlignment="1">
      <alignment horizontal="left" vertical="center"/>
      <protection/>
    </xf>
    <xf numFmtId="164" fontId="0" fillId="0" borderId="0" xfId="24" applyFont="1">
      <alignment/>
      <protection/>
    </xf>
    <xf numFmtId="164" fontId="2" fillId="0" borderId="25" xfId="24" applyFont="1" applyFill="1" applyBorder="1" applyAlignment="1">
      <alignment horizontal="center"/>
      <protection/>
    </xf>
    <xf numFmtId="164" fontId="31" fillId="0" borderId="24" xfId="24" applyNumberFormat="1" applyFont="1" applyFill="1" applyBorder="1" applyAlignment="1">
      <alignment horizontal="center"/>
      <protection/>
    </xf>
    <xf numFmtId="166" fontId="29" fillId="0" borderId="20" xfId="24" applyNumberFormat="1" applyFont="1" applyFill="1" applyBorder="1" applyAlignment="1">
      <alignment horizontal="center"/>
      <protection/>
    </xf>
    <xf numFmtId="164" fontId="13" fillId="0" borderId="10" xfId="24" applyFont="1" applyFill="1" applyBorder="1" applyAlignment="1">
      <alignment vertical="center"/>
      <protection/>
    </xf>
    <xf numFmtId="164" fontId="13" fillId="0" borderId="10" xfId="24" applyFont="1" applyFill="1" applyBorder="1" applyAlignment="1">
      <alignment horizontal="center" vertical="center"/>
      <protection/>
    </xf>
    <xf numFmtId="164" fontId="13" fillId="0" borderId="20" xfId="24" applyFont="1" applyFill="1" applyBorder="1" applyAlignment="1">
      <alignment vertical="center"/>
      <protection/>
    </xf>
    <xf numFmtId="168" fontId="13" fillId="0" borderId="21" xfId="24" applyNumberFormat="1" applyFont="1" applyFill="1" applyBorder="1">
      <alignment/>
      <protection/>
    </xf>
    <xf numFmtId="169" fontId="34" fillId="2" borderId="21" xfId="24" applyNumberFormat="1" applyFont="1" applyFill="1" applyBorder="1" applyAlignment="1">
      <alignment horizontal="center"/>
      <protection/>
    </xf>
    <xf numFmtId="164" fontId="30" fillId="0" borderId="10" xfId="24" applyFont="1" applyFill="1" applyBorder="1" applyAlignment="1">
      <alignment horizontal="center"/>
      <protection/>
    </xf>
    <xf numFmtId="164" fontId="29" fillId="0" borderId="10" xfId="24" applyFont="1" applyFill="1" applyBorder="1" applyAlignment="1">
      <alignment/>
      <protection/>
    </xf>
    <xf numFmtId="164" fontId="33" fillId="0" borderId="23" xfId="24" applyFont="1" applyFill="1" applyBorder="1" applyAlignment="1">
      <alignment horizontal="center"/>
      <protection/>
    </xf>
    <xf numFmtId="164" fontId="13" fillId="4" borderId="23" xfId="24" applyFont="1" applyFill="1" applyBorder="1" applyAlignment="1">
      <alignment horizontal="center"/>
      <protection/>
    </xf>
    <xf numFmtId="164" fontId="0" fillId="0" borderId="21" xfId="24" applyFont="1" applyFill="1" applyBorder="1" applyAlignment="1">
      <alignment horizontal="center"/>
      <protection/>
    </xf>
    <xf numFmtId="164" fontId="0" fillId="0" borderId="25" xfId="24" applyFont="1" applyFill="1" applyBorder="1" applyAlignment="1">
      <alignment horizontal="center"/>
      <protection/>
    </xf>
    <xf numFmtId="164" fontId="19" fillId="0" borderId="21" xfId="24" applyFont="1" applyFill="1" applyBorder="1" applyAlignment="1">
      <alignment horizontal="center"/>
      <protection/>
    </xf>
    <xf numFmtId="164" fontId="0" fillId="0" borderId="10" xfId="24" applyFont="1" applyFill="1" applyBorder="1" applyAlignment="1">
      <alignment/>
      <protection/>
    </xf>
    <xf numFmtId="167" fontId="13" fillId="0" borderId="23" xfId="24" applyNumberFormat="1" applyFont="1" applyFill="1" applyBorder="1" applyAlignment="1" applyProtection="1">
      <alignment horizontal="right"/>
      <protection/>
    </xf>
    <xf numFmtId="164" fontId="29" fillId="4" borderId="14" xfId="24" applyFont="1" applyFill="1" applyBorder="1" applyAlignment="1">
      <alignment horizontal="center"/>
      <protection/>
    </xf>
    <xf numFmtId="169" fontId="35" fillId="0" borderId="25" xfId="24" applyNumberFormat="1" applyFont="1" applyFill="1" applyBorder="1" applyAlignment="1">
      <alignment horizontal="center" vertical="center"/>
      <protection/>
    </xf>
    <xf numFmtId="164" fontId="5" fillId="0" borderId="14" xfId="24" applyFont="1" applyFill="1" applyBorder="1" applyAlignment="1">
      <alignment horizontal="center" vertical="center"/>
      <protection/>
    </xf>
    <xf numFmtId="164" fontId="0" fillId="0" borderId="14" xfId="24" applyFont="1" applyFill="1" applyBorder="1" applyAlignment="1">
      <alignment horizontal="center" vertical="center"/>
      <protection/>
    </xf>
    <xf numFmtId="164" fontId="23" fillId="0" borderId="14" xfId="24" applyFont="1" applyFill="1" applyBorder="1" applyAlignment="1">
      <alignment horizontal="center" vertical="center"/>
      <protection/>
    </xf>
    <xf numFmtId="164" fontId="18" fillId="0" borderId="14" xfId="24" applyFont="1" applyFill="1" applyBorder="1" applyAlignment="1">
      <alignment vertical="center"/>
      <protection/>
    </xf>
    <xf numFmtId="164" fontId="0" fillId="0" borderId="0" xfId="24" applyFont="1" applyFill="1" applyAlignment="1">
      <alignment horizontal="center"/>
      <protection/>
    </xf>
    <xf numFmtId="164" fontId="36" fillId="0" borderId="14" xfId="24" applyFont="1" applyFill="1" applyBorder="1" applyAlignment="1">
      <alignment horizontal="center" vertical="center"/>
      <protection/>
    </xf>
    <xf numFmtId="164" fontId="18" fillId="0" borderId="0" xfId="24" applyFont="1" applyFill="1" applyAlignment="1">
      <alignment horizontal="center" vertical="center"/>
      <protection/>
    </xf>
    <xf numFmtId="164" fontId="13" fillId="0" borderId="14" xfId="24" applyFont="1" applyFill="1" applyBorder="1" applyAlignment="1">
      <alignment horizontal="center" vertical="center"/>
      <protection/>
    </xf>
    <xf numFmtId="164" fontId="13" fillId="0" borderId="24" xfId="24" applyFont="1" applyFill="1" applyBorder="1" applyAlignment="1">
      <alignment horizontal="right" vertical="center"/>
      <protection/>
    </xf>
    <xf numFmtId="164" fontId="0" fillId="0" borderId="21" xfId="24" applyFont="1" applyFill="1" applyBorder="1">
      <alignment/>
      <protection/>
    </xf>
    <xf numFmtId="164" fontId="29" fillId="0" borderId="21" xfId="24" applyFont="1" applyFill="1" applyBorder="1" applyAlignment="1">
      <alignment horizontal="right"/>
      <protection/>
    </xf>
    <xf numFmtId="169" fontId="37" fillId="0" borderId="25" xfId="24" applyNumberFormat="1" applyFont="1" applyFill="1" applyBorder="1" applyAlignment="1">
      <alignment horizontal="center" vertical="center"/>
      <protection/>
    </xf>
    <xf numFmtId="166" fontId="13" fillId="0" borderId="14" xfId="24" applyNumberFormat="1" applyFont="1" applyFill="1" applyBorder="1" applyAlignment="1">
      <alignment horizontal="center" vertical="center"/>
      <protection/>
    </xf>
    <xf numFmtId="168" fontId="13" fillId="0" borderId="14" xfId="24" applyNumberFormat="1" applyFont="1" applyFill="1" applyBorder="1" applyAlignment="1">
      <alignment vertical="center"/>
      <protection/>
    </xf>
    <xf numFmtId="164" fontId="13" fillId="0" borderId="23" xfId="24" applyNumberFormat="1" applyFont="1" applyFill="1" applyBorder="1" applyAlignment="1">
      <alignment horizontal="center" vertical="center"/>
      <protection/>
    </xf>
    <xf numFmtId="164" fontId="13" fillId="4" borderId="23" xfId="24" applyFont="1" applyFill="1" applyBorder="1" applyAlignment="1">
      <alignment horizontal="center" vertical="center"/>
      <protection/>
    </xf>
    <xf numFmtId="164" fontId="0" fillId="0" borderId="23" xfId="24" applyFont="1" applyFill="1" applyBorder="1" applyAlignment="1">
      <alignment horizontal="center" vertical="center"/>
      <protection/>
    </xf>
    <xf numFmtId="168" fontId="13" fillId="0" borderId="21" xfId="24" applyNumberFormat="1" applyFont="1" applyFill="1" applyBorder="1" applyAlignment="1">
      <alignment vertical="center"/>
      <protection/>
    </xf>
    <xf numFmtId="164" fontId="0" fillId="0" borderId="23" xfId="24" applyFont="1" applyFill="1" applyBorder="1" applyAlignment="1">
      <alignment vertical="center"/>
      <protection/>
    </xf>
    <xf numFmtId="166" fontId="19" fillId="0" borderId="23" xfId="24" applyNumberFormat="1" applyFont="1" applyFill="1" applyBorder="1" applyAlignment="1">
      <alignment horizontal="center" vertical="center"/>
      <protection/>
    </xf>
    <xf numFmtId="164" fontId="37" fillId="0" borderId="23" xfId="24" applyFont="1" applyFill="1" applyBorder="1" applyAlignment="1">
      <alignment horizontal="center" vertical="center"/>
      <protection/>
    </xf>
    <xf numFmtId="164" fontId="19" fillId="0" borderId="23" xfId="24" applyFont="1" applyFill="1" applyBorder="1" applyAlignment="1">
      <alignment horizontal="center" vertical="center"/>
      <protection/>
    </xf>
    <xf numFmtId="164" fontId="0" fillId="0" borderId="21" xfId="24" applyFont="1" applyFill="1" applyBorder="1" applyAlignment="1">
      <alignment vertical="center"/>
      <protection/>
    </xf>
    <xf numFmtId="164" fontId="13" fillId="5" borderId="23" xfId="24" applyFont="1" applyFill="1" applyBorder="1" applyAlignment="1">
      <alignment horizontal="center" vertical="center"/>
      <protection/>
    </xf>
    <xf numFmtId="164" fontId="13" fillId="0" borderId="23" xfId="24" applyFont="1" applyFill="1" applyBorder="1" applyAlignment="1">
      <alignment horizontal="center" vertical="center"/>
      <protection/>
    </xf>
    <xf numFmtId="164" fontId="0" fillId="0" borderId="21" xfId="24" applyNumberFormat="1" applyFont="1" applyFill="1" applyBorder="1" applyAlignment="1">
      <alignment horizontal="center" vertical="center"/>
      <protection/>
    </xf>
    <xf numFmtId="164" fontId="0" fillId="0" borderId="21" xfId="21" applyFont="1" applyFill="1" applyBorder="1" applyAlignment="1">
      <alignment vertical="center"/>
      <protection/>
    </xf>
    <xf numFmtId="164" fontId="0" fillId="0" borderId="10" xfId="21" applyFont="1" applyFill="1" applyBorder="1" applyAlignment="1">
      <alignment vertical="center"/>
      <protection/>
    </xf>
    <xf numFmtId="166" fontId="13" fillId="0" borderId="21" xfId="24" applyNumberFormat="1" applyFont="1" applyFill="1" applyBorder="1" applyAlignment="1">
      <alignment horizontal="center"/>
      <protection/>
    </xf>
    <xf numFmtId="164" fontId="2" fillId="2" borderId="25" xfId="24" applyFont="1" applyFill="1" applyBorder="1" applyAlignment="1">
      <alignment horizontal="center"/>
      <protection/>
    </xf>
    <xf numFmtId="168" fontId="29" fillId="2" borderId="23" xfId="24" applyNumberFormat="1" applyFont="1" applyFill="1" applyBorder="1">
      <alignment/>
      <protection/>
    </xf>
    <xf numFmtId="164" fontId="33" fillId="2" borderId="23" xfId="24" applyFont="1" applyFill="1" applyBorder="1" applyAlignment="1">
      <alignment horizontal="center"/>
      <protection/>
    </xf>
    <xf numFmtId="166" fontId="2" fillId="2" borderId="23" xfId="24" applyNumberFormat="1" applyFont="1" applyFill="1" applyBorder="1" applyAlignment="1">
      <alignment horizontal="center"/>
      <protection/>
    </xf>
    <xf numFmtId="164" fontId="33" fillId="2" borderId="21" xfId="24" applyFont="1" applyFill="1" applyBorder="1" applyAlignment="1">
      <alignment horizontal="center"/>
      <protection/>
    </xf>
    <xf numFmtId="164" fontId="2" fillId="2" borderId="10" xfId="24" applyFont="1" applyFill="1" applyBorder="1" applyAlignment="1">
      <alignment/>
      <protection/>
    </xf>
    <xf numFmtId="166" fontId="13" fillId="2" borderId="21" xfId="24" applyNumberFormat="1" applyFont="1" applyFill="1" applyBorder="1" applyAlignment="1">
      <alignment horizontal="center"/>
      <protection/>
    </xf>
    <xf numFmtId="164" fontId="0" fillId="2" borderId="21" xfId="24" applyFont="1" applyFill="1" applyBorder="1" applyAlignment="1">
      <alignment horizontal="center"/>
      <protection/>
    </xf>
    <xf numFmtId="168" fontId="13" fillId="2" borderId="23" xfId="24" applyNumberFormat="1" applyFont="1" applyFill="1" applyBorder="1">
      <alignment/>
      <protection/>
    </xf>
    <xf numFmtId="164" fontId="19" fillId="2" borderId="21" xfId="24" applyFont="1" applyFill="1" applyBorder="1" applyAlignment="1">
      <alignment horizontal="center"/>
      <protection/>
    </xf>
    <xf numFmtId="164" fontId="0" fillId="2" borderId="10" xfId="24" applyFont="1" applyFill="1" applyBorder="1" applyAlignment="1">
      <alignment/>
      <protection/>
    </xf>
    <xf numFmtId="170" fontId="29" fillId="0" borderId="10" xfId="24" applyNumberFormat="1" applyFont="1" applyFill="1" applyBorder="1" applyAlignment="1">
      <alignment horizontal="center"/>
      <protection/>
    </xf>
    <xf numFmtId="166" fontId="0" fillId="0" borderId="21" xfId="24" applyNumberFormat="1" applyFont="1" applyFill="1" applyBorder="1" applyAlignment="1">
      <alignment horizontal="center"/>
      <protection/>
    </xf>
    <xf numFmtId="164" fontId="29" fillId="9" borderId="23" xfId="24" applyFont="1" applyFill="1" applyBorder="1" applyAlignment="1">
      <alignment horizontal="center"/>
      <protection/>
    </xf>
    <xf numFmtId="164" fontId="29" fillId="0" borderId="23" xfId="24" applyFont="1" applyFill="1" applyBorder="1" applyAlignment="1">
      <alignment horizontal="center"/>
      <protection/>
    </xf>
    <xf numFmtId="164" fontId="38" fillId="0" borderId="21" xfId="24" applyFont="1" applyFill="1" applyBorder="1" applyAlignment="1">
      <alignment horizontal="center"/>
      <protection/>
    </xf>
    <xf numFmtId="164" fontId="29" fillId="10" borderId="23" xfId="24" applyFont="1" applyFill="1" applyBorder="1" applyAlignment="1">
      <alignment horizontal="center"/>
      <protection/>
    </xf>
    <xf numFmtId="164" fontId="31" fillId="0" borderId="25" xfId="24" applyFont="1" applyFill="1" applyBorder="1" applyAlignment="1">
      <alignment horizontal="center"/>
      <protection/>
    </xf>
    <xf numFmtId="164" fontId="29" fillId="0" borderId="14" xfId="24" applyFont="1" applyFill="1" applyBorder="1" applyAlignment="1">
      <alignment horizontal="center"/>
      <protection/>
    </xf>
    <xf numFmtId="164" fontId="2" fillId="0" borderId="14" xfId="24" applyFont="1" applyFill="1" applyBorder="1" applyAlignment="1">
      <alignment horizontal="center"/>
      <protection/>
    </xf>
    <xf numFmtId="166" fontId="29" fillId="0" borderId="14" xfId="24" applyNumberFormat="1" applyFont="1" applyFill="1" applyBorder="1" applyAlignment="1">
      <alignment horizontal="center"/>
      <protection/>
    </xf>
    <xf numFmtId="164" fontId="29" fillId="0" borderId="14" xfId="24" applyFont="1" applyFill="1" applyBorder="1">
      <alignment/>
      <protection/>
    </xf>
    <xf numFmtId="164" fontId="32" fillId="0" borderId="14" xfId="24" applyFont="1" applyFill="1" applyBorder="1" applyAlignment="1">
      <alignment horizontal="center"/>
      <protection/>
    </xf>
    <xf numFmtId="164" fontId="32" fillId="0" borderId="14" xfId="24" applyFont="1" applyFill="1" applyBorder="1">
      <alignment/>
      <protection/>
    </xf>
    <xf numFmtId="164" fontId="30" fillId="0" borderId="0" xfId="24" applyFont="1" applyFill="1" applyAlignment="1">
      <alignment horizontal="center"/>
      <protection/>
    </xf>
    <xf numFmtId="164" fontId="29" fillId="0" borderId="24" xfId="24" applyFont="1" applyFill="1" applyBorder="1" applyAlignment="1">
      <alignment horizontal="right"/>
      <protection/>
    </xf>
    <xf numFmtId="164" fontId="2" fillId="0" borderId="21" xfId="24" applyFont="1" applyFill="1" applyBorder="1" applyAlignment="1">
      <alignment horizontal="left"/>
      <protection/>
    </xf>
    <xf numFmtId="164" fontId="31" fillId="0" borderId="23" xfId="24" applyFont="1" applyFill="1" applyBorder="1" applyAlignment="1">
      <alignment horizontal="center"/>
      <protection/>
    </xf>
    <xf numFmtId="164" fontId="29" fillId="2" borderId="21" xfId="24" applyFont="1" applyFill="1" applyBorder="1" applyAlignment="1">
      <alignment horizontal="center"/>
      <protection/>
    </xf>
    <xf numFmtId="164" fontId="2" fillId="2" borderId="21" xfId="24" applyFont="1" applyFill="1" applyBorder="1" applyAlignment="1">
      <alignment horizontal="left"/>
      <protection/>
    </xf>
    <xf numFmtId="164" fontId="31" fillId="2" borderId="23" xfId="24" applyFont="1" applyFill="1" applyBorder="1" applyAlignment="1">
      <alignment horizontal="center"/>
      <protection/>
    </xf>
    <xf numFmtId="164" fontId="33" fillId="0" borderId="27" xfId="24" applyFont="1" applyFill="1" applyBorder="1" applyAlignment="1">
      <alignment horizontal="center"/>
      <protection/>
    </xf>
    <xf numFmtId="164" fontId="29" fillId="0" borderId="0" xfId="24" applyFont="1" applyFill="1" applyAlignment="1">
      <alignment horizontal="center"/>
      <protection/>
    </xf>
    <xf numFmtId="168" fontId="29" fillId="0" borderId="0" xfId="24" applyNumberFormat="1" applyFont="1" applyFill="1" applyAlignment="1">
      <alignment horizontal="center"/>
      <protection/>
    </xf>
    <xf numFmtId="168" fontId="29" fillId="0" borderId="27" xfId="24" applyNumberFormat="1" applyFont="1" applyFill="1" applyBorder="1" applyAlignment="1">
      <alignment horizontal="right"/>
      <protection/>
    </xf>
    <xf numFmtId="168" fontId="32" fillId="0" borderId="27" xfId="24" applyNumberFormat="1" applyFont="1" applyFill="1" applyBorder="1" applyAlignment="1">
      <alignment horizontal="center"/>
      <protection/>
    </xf>
    <xf numFmtId="168" fontId="32" fillId="0" borderId="27" xfId="24" applyNumberFormat="1" applyFont="1" applyFill="1" applyBorder="1" applyAlignment="1">
      <alignment horizontal="right"/>
      <protection/>
    </xf>
    <xf numFmtId="164" fontId="29" fillId="0" borderId="21" xfId="24" applyFont="1" applyFill="1" applyBorder="1" applyAlignment="1">
      <alignment/>
      <protection/>
    </xf>
    <xf numFmtId="164" fontId="31" fillId="0" borderId="26" xfId="24" applyFont="1" applyFill="1" applyBorder="1" applyAlignment="1">
      <alignment horizontal="center"/>
      <protection/>
    </xf>
    <xf numFmtId="167" fontId="29" fillId="0" borderId="26" xfId="24" applyNumberFormat="1" applyFont="1" applyFill="1" applyBorder="1" applyAlignment="1" applyProtection="1">
      <alignment horizontal="right"/>
      <protection/>
    </xf>
    <xf numFmtId="168" fontId="29" fillId="0" borderId="21" xfId="24" applyNumberFormat="1" applyFont="1" applyFill="1" applyBorder="1" applyAlignment="1">
      <alignment horizontal="right"/>
      <protection/>
    </xf>
    <xf numFmtId="168" fontId="29" fillId="0" borderId="23" xfId="24" applyNumberFormat="1" applyFont="1" applyFill="1" applyBorder="1" applyAlignment="1">
      <alignment horizontal="right"/>
      <protection/>
    </xf>
    <xf numFmtId="164" fontId="2" fillId="0" borderId="23" xfId="24" applyFont="1" applyFill="1" applyBorder="1">
      <alignment/>
      <protection/>
    </xf>
    <xf numFmtId="168" fontId="29" fillId="0" borderId="23" xfId="24" applyNumberFormat="1" applyFont="1" applyFill="1" applyBorder="1" applyAlignment="1">
      <alignment horizontal="center"/>
      <protection/>
    </xf>
    <xf numFmtId="168" fontId="32" fillId="0" borderId="21" xfId="24" applyNumberFormat="1" applyFont="1" applyFill="1" applyBorder="1" applyAlignment="1">
      <alignment horizontal="right"/>
      <protection/>
    </xf>
    <xf numFmtId="164" fontId="2" fillId="0" borderId="23" xfId="24" applyFont="1" applyFill="1" applyBorder="1" applyAlignment="1">
      <alignment horizontal="left"/>
      <protection/>
    </xf>
    <xf numFmtId="168" fontId="29" fillId="0" borderId="26" xfId="24" applyNumberFormat="1" applyFont="1" applyFill="1" applyBorder="1" applyAlignment="1">
      <alignment horizontal="right"/>
      <protection/>
    </xf>
    <xf numFmtId="168" fontId="32" fillId="0" borderId="23" xfId="24" applyNumberFormat="1" applyFont="1" applyFill="1" applyBorder="1" applyAlignment="1">
      <alignment horizontal="center"/>
      <protection/>
    </xf>
    <xf numFmtId="168" fontId="32" fillId="0" borderId="23" xfId="24" applyNumberFormat="1" applyFont="1" applyFill="1" applyBorder="1" applyAlignment="1">
      <alignment horizontal="right"/>
      <protection/>
    </xf>
    <xf numFmtId="164" fontId="29" fillId="0" borderId="14" xfId="24" applyFont="1" applyFill="1" applyBorder="1" applyAlignment="1">
      <alignment/>
      <protection/>
    </xf>
    <xf numFmtId="164" fontId="29" fillId="11" borderId="23" xfId="24" applyFont="1" applyFill="1" applyBorder="1" applyAlignment="1">
      <alignment horizontal="center"/>
      <protection/>
    </xf>
    <xf numFmtId="164" fontId="29" fillId="0" borderId="29" xfId="24" applyFont="1" applyFill="1" applyBorder="1" applyAlignment="1">
      <alignment/>
      <protection/>
    </xf>
    <xf numFmtId="164" fontId="31" fillId="0" borderId="30" xfId="24" applyFont="1" applyFill="1" applyBorder="1" applyAlignment="1">
      <alignment horizontal="center"/>
      <protection/>
    </xf>
    <xf numFmtId="164" fontId="29" fillId="0" borderId="0" xfId="24" applyFont="1" applyFill="1" applyBorder="1" applyAlignment="1">
      <alignment/>
      <protection/>
    </xf>
    <xf numFmtId="164" fontId="29" fillId="0" borderId="0" xfId="24" applyFont="1" applyFill="1" applyBorder="1" applyAlignment="1">
      <alignment horizontal="center"/>
      <protection/>
    </xf>
    <xf numFmtId="168" fontId="29" fillId="0" borderId="21" xfId="24" applyNumberFormat="1" applyFont="1" applyFill="1" applyBorder="1" applyAlignment="1">
      <alignment horizontal="center"/>
      <protection/>
    </xf>
    <xf numFmtId="164" fontId="29" fillId="0" borderId="21" xfId="24" applyFont="1" applyFill="1" applyBorder="1" applyAlignment="1">
      <alignment horizontal="left"/>
      <protection/>
    </xf>
    <xf numFmtId="164" fontId="29" fillId="9" borderId="21" xfId="24" applyFont="1" applyFill="1" applyBorder="1" applyAlignment="1">
      <alignment horizontal="center"/>
      <protection/>
    </xf>
    <xf numFmtId="164" fontId="29" fillId="11" borderId="21" xfId="24" applyFont="1" applyFill="1" applyBorder="1" applyAlignment="1">
      <alignment horizontal="center"/>
      <protection/>
    </xf>
    <xf numFmtId="168" fontId="29" fillId="2" borderId="21" xfId="24" applyNumberFormat="1" applyFont="1" applyFill="1" applyBorder="1" applyAlignment="1">
      <alignment horizontal="right"/>
      <protection/>
    </xf>
    <xf numFmtId="164" fontId="32" fillId="0" borderId="21" xfId="24" applyFont="1" applyFill="1" applyBorder="1" applyAlignment="1">
      <alignment horizontal="center"/>
      <protection/>
    </xf>
    <xf numFmtId="164" fontId="32" fillId="0" borderId="21" xfId="24" applyFont="1" applyFill="1" applyBorder="1">
      <alignment/>
      <protection/>
    </xf>
    <xf numFmtId="164" fontId="30" fillId="0" borderId="21" xfId="24" applyFont="1" applyFill="1" applyBorder="1" applyAlignment="1">
      <alignment horizontal="center"/>
      <protection/>
    </xf>
    <xf numFmtId="164" fontId="2" fillId="2" borderId="20" xfId="24" applyFont="1" applyFill="1" applyBorder="1" applyAlignment="1">
      <alignment horizontal="center"/>
      <protection/>
    </xf>
    <xf numFmtId="164" fontId="2" fillId="0" borderId="28" xfId="24" applyFont="1" applyFill="1" applyBorder="1" applyAlignment="1">
      <alignment horizontal="center"/>
      <protection/>
    </xf>
    <xf numFmtId="164" fontId="31" fillId="0" borderId="31" xfId="24" applyFont="1" applyFill="1" applyBorder="1" applyAlignment="1">
      <alignment horizontal="center"/>
      <protection/>
    </xf>
    <xf numFmtId="164" fontId="2" fillId="0" borderId="29" xfId="24" applyFont="1" applyFill="1" applyBorder="1" applyAlignment="1">
      <alignment horizontal="center"/>
      <protection/>
    </xf>
    <xf numFmtId="167" fontId="29" fillId="0" borderId="31" xfId="24" applyNumberFormat="1" applyFont="1" applyFill="1" applyBorder="1" applyAlignment="1" applyProtection="1">
      <alignment horizontal="right"/>
      <protection/>
    </xf>
    <xf numFmtId="166" fontId="3" fillId="2" borderId="23" xfId="24" applyNumberFormat="1" applyFont="1" applyFill="1" applyBorder="1" applyAlignment="1">
      <alignment horizontal="center"/>
      <protection/>
    </xf>
    <xf numFmtId="164" fontId="33" fillId="0" borderId="10" xfId="24" applyFont="1" applyFill="1" applyBorder="1" applyAlignment="1">
      <alignment horizontal="center"/>
      <protection/>
    </xf>
    <xf numFmtId="164" fontId="31" fillId="0" borderId="22" xfId="24" applyFont="1" applyFill="1" applyBorder="1" applyAlignment="1">
      <alignment horizontal="center"/>
      <protection/>
    </xf>
    <xf numFmtId="164" fontId="31" fillId="2" borderId="22" xfId="24" applyFont="1" applyFill="1" applyBorder="1" applyAlignment="1">
      <alignment horizontal="center"/>
      <protection/>
    </xf>
    <xf numFmtId="164" fontId="31" fillId="0" borderId="10" xfId="24" applyFont="1" applyFill="1" applyBorder="1" applyAlignment="1">
      <alignment/>
      <protection/>
    </xf>
    <xf numFmtId="164" fontId="31" fillId="0" borderId="28" xfId="24" applyFont="1" applyFill="1" applyBorder="1" applyAlignment="1">
      <alignment horizontal="center"/>
      <protection/>
    </xf>
    <xf numFmtId="164" fontId="29" fillId="0" borderId="27" xfId="24" applyFont="1" applyFill="1" applyBorder="1" applyAlignment="1">
      <alignment horizontal="center"/>
      <protection/>
    </xf>
    <xf numFmtId="166" fontId="29" fillId="0" borderId="29" xfId="24" applyNumberFormat="1" applyFont="1" applyFill="1" applyBorder="1" applyAlignment="1">
      <alignment horizontal="center"/>
      <protection/>
    </xf>
    <xf numFmtId="164" fontId="29" fillId="0" borderId="29" xfId="24" applyFont="1" applyFill="1" applyBorder="1" applyAlignment="1">
      <alignment horizontal="center"/>
      <protection/>
    </xf>
    <xf numFmtId="164" fontId="2" fillId="0" borderId="29" xfId="24" applyFont="1" applyFill="1" applyBorder="1">
      <alignment/>
      <protection/>
    </xf>
    <xf numFmtId="164" fontId="3" fillId="0" borderId="29" xfId="24" applyFont="1" applyFill="1" applyBorder="1" applyAlignment="1">
      <alignment horizontal="center"/>
      <protection/>
    </xf>
    <xf numFmtId="164" fontId="3" fillId="0" borderId="29" xfId="24" applyFont="1" applyFill="1" applyBorder="1">
      <alignment/>
      <protection/>
    </xf>
    <xf numFmtId="164" fontId="30" fillId="0" borderId="29" xfId="24" applyFont="1" applyFill="1" applyBorder="1" applyAlignment="1">
      <alignment horizontal="center"/>
      <protection/>
    </xf>
    <xf numFmtId="168" fontId="29" fillId="0" borderId="29" xfId="24" applyNumberFormat="1" applyFont="1" applyFill="1" applyBorder="1">
      <alignment/>
      <protection/>
    </xf>
    <xf numFmtId="167" fontId="29" fillId="0" borderId="31" xfId="24" applyNumberFormat="1" applyFont="1" applyFill="1" applyBorder="1" applyAlignment="1">
      <alignment horizontal="right"/>
      <protection/>
    </xf>
    <xf numFmtId="166" fontId="29" fillId="2" borderId="27" xfId="24" applyNumberFormat="1" applyFont="1" applyFill="1" applyBorder="1" applyAlignment="1">
      <alignment horizontal="center"/>
      <protection/>
    </xf>
    <xf numFmtId="164" fontId="2" fillId="2" borderId="28" xfId="24" applyFont="1" applyFill="1" applyBorder="1" applyAlignment="1">
      <alignment horizontal="center"/>
      <protection/>
    </xf>
    <xf numFmtId="164" fontId="2" fillId="2" borderId="29" xfId="24" applyFont="1" applyFill="1" applyBorder="1" applyAlignment="1">
      <alignment/>
      <protection/>
    </xf>
    <xf numFmtId="164" fontId="31" fillId="2" borderId="21" xfId="24" applyFont="1" applyFill="1" applyBorder="1" applyAlignment="1">
      <alignment horizontal="center"/>
      <protection/>
    </xf>
    <xf numFmtId="164" fontId="31" fillId="2" borderId="31" xfId="24" applyFont="1" applyFill="1" applyBorder="1" applyAlignment="1">
      <alignment horizontal="center"/>
      <protection/>
    </xf>
    <xf numFmtId="168" fontId="29" fillId="2" borderId="27" xfId="24" applyNumberFormat="1" applyFont="1" applyFill="1" applyBorder="1">
      <alignment/>
      <protection/>
    </xf>
    <xf numFmtId="166" fontId="2" fillId="2" borderId="27" xfId="24" applyNumberFormat="1" applyFont="1" applyFill="1" applyBorder="1" applyAlignment="1">
      <alignment horizontal="center"/>
      <protection/>
    </xf>
    <xf numFmtId="167" fontId="29" fillId="0" borderId="22" xfId="24" applyNumberFormat="1" applyFont="1" applyFill="1" applyBorder="1" applyAlignment="1">
      <alignment horizontal="right"/>
      <protection/>
    </xf>
    <xf numFmtId="164" fontId="38" fillId="0" borderId="10" xfId="24" applyFont="1" applyFill="1" applyBorder="1" applyAlignment="1">
      <alignment horizontal="center"/>
      <protection/>
    </xf>
    <xf numFmtId="164" fontId="29" fillId="4" borderId="21" xfId="24" applyFont="1" applyFill="1" applyBorder="1" applyAlignment="1">
      <alignment horizontal="center"/>
      <protection/>
    </xf>
    <xf numFmtId="164" fontId="2" fillId="0" borderId="25" xfId="24" applyFont="1" applyFill="1" applyBorder="1">
      <alignment/>
      <protection/>
    </xf>
    <xf numFmtId="164" fontId="2" fillId="0" borderId="14" xfId="24" applyFont="1" applyFill="1" applyBorder="1">
      <alignment/>
      <protection/>
    </xf>
    <xf numFmtId="164" fontId="3" fillId="0" borderId="14" xfId="24" applyFont="1" applyFill="1" applyBorder="1" applyAlignment="1">
      <alignment horizontal="center"/>
      <protection/>
    </xf>
    <xf numFmtId="164" fontId="3" fillId="0" borderId="14" xfId="24" applyFont="1" applyFill="1" applyBorder="1">
      <alignment/>
      <protection/>
    </xf>
    <xf numFmtId="164" fontId="30" fillId="0" borderId="14" xfId="24" applyFont="1" applyFill="1" applyBorder="1" applyAlignment="1">
      <alignment horizontal="center"/>
      <protection/>
    </xf>
    <xf numFmtId="169" fontId="29" fillId="0" borderId="20" xfId="24" applyNumberFormat="1" applyFont="1" applyFill="1" applyBorder="1" applyAlignment="1">
      <alignment horizontal="center"/>
      <protection/>
    </xf>
    <xf numFmtId="164" fontId="29" fillId="0" borderId="21" xfId="24" applyNumberFormat="1" applyFont="1" applyFill="1" applyBorder="1" applyAlignment="1">
      <alignment horizontal="center"/>
      <protection/>
    </xf>
    <xf numFmtId="164" fontId="29" fillId="2" borderId="21" xfId="24" applyNumberFormat="1" applyFont="1" applyFill="1" applyBorder="1" applyAlignment="1">
      <alignment horizontal="center"/>
      <protection/>
    </xf>
    <xf numFmtId="164" fontId="29" fillId="2" borderId="23" xfId="24" applyFont="1" applyFill="1" applyBorder="1" applyAlignment="1">
      <alignment horizontal="center"/>
      <protection/>
    </xf>
    <xf numFmtId="164" fontId="29" fillId="0" borderId="23" xfId="24" applyNumberFormat="1" applyFont="1" applyFill="1" applyBorder="1" applyAlignment="1">
      <alignment horizontal="center"/>
      <protection/>
    </xf>
    <xf numFmtId="164" fontId="29" fillId="0" borderId="27" xfId="24" applyNumberFormat="1" applyFont="1" applyFill="1" applyBorder="1" applyAlignment="1">
      <alignment horizontal="center"/>
      <protection/>
    </xf>
    <xf numFmtId="169" fontId="2" fillId="0" borderId="20" xfId="24" applyNumberFormat="1" applyFont="1" applyFill="1" applyBorder="1">
      <alignment/>
      <protection/>
    </xf>
    <xf numFmtId="164" fontId="29" fillId="0" borderId="20" xfId="24" applyNumberFormat="1" applyFont="1" applyFill="1" applyBorder="1" applyAlignment="1">
      <alignment horizontal="center"/>
      <protection/>
    </xf>
    <xf numFmtId="164" fontId="29" fillId="0" borderId="28" xfId="24" applyNumberFormat="1" applyFont="1" applyFill="1" applyBorder="1" applyAlignment="1">
      <alignment horizontal="center"/>
      <protection/>
    </xf>
    <xf numFmtId="168" fontId="32" fillId="0" borderId="27" xfId="24" applyNumberFormat="1" applyFont="1" applyFill="1" applyBorder="1">
      <alignment/>
      <protection/>
    </xf>
    <xf numFmtId="164" fontId="2" fillId="0" borderId="0" xfId="24" applyFont="1" applyFill="1" applyBorder="1" applyAlignment="1">
      <alignment horizontal="center"/>
      <protection/>
    </xf>
    <xf numFmtId="164" fontId="29" fillId="2" borderId="23" xfId="24" applyNumberFormat="1" applyFont="1" applyFill="1" applyBorder="1" applyAlignment="1">
      <alignment horizontal="center"/>
      <protection/>
    </xf>
    <xf numFmtId="168" fontId="13" fillId="2" borderId="21" xfId="24" applyNumberFormat="1" applyFont="1" applyFill="1" applyBorder="1">
      <alignment/>
      <protection/>
    </xf>
    <xf numFmtId="169" fontId="3" fillId="2" borderId="21" xfId="24" applyNumberFormat="1" applyFont="1" applyFill="1" applyBorder="1" applyAlignment="1">
      <alignment horizontal="center"/>
      <protection/>
    </xf>
    <xf numFmtId="169" fontId="3" fillId="2" borderId="21" xfId="24" applyNumberFormat="1" applyFont="1" applyFill="1" applyBorder="1">
      <alignment/>
      <protection/>
    </xf>
    <xf numFmtId="164" fontId="3" fillId="0" borderId="20" xfId="24" applyFont="1" applyFill="1" applyBorder="1" applyAlignment="1">
      <alignment horizontal="center"/>
      <protection/>
    </xf>
    <xf numFmtId="166" fontId="3" fillId="2" borderId="21" xfId="24" applyNumberFormat="1" applyFont="1" applyFill="1" applyBorder="1" applyAlignment="1">
      <alignment horizontal="center"/>
      <protection/>
    </xf>
    <xf numFmtId="164" fontId="29" fillId="0" borderId="23" xfId="24" applyNumberFormat="1" applyFont="1" applyFill="1" applyBorder="1" applyAlignment="1">
      <alignment horizontal="center" vertical="center"/>
      <protection/>
    </xf>
    <xf numFmtId="164" fontId="29" fillId="5" borderId="23" xfId="24" applyFont="1" applyFill="1" applyBorder="1" applyAlignment="1">
      <alignment horizontal="center" vertical="center"/>
      <protection/>
    </xf>
    <xf numFmtId="164" fontId="2" fillId="0" borderId="23" xfId="24" applyFont="1" applyFill="1" applyBorder="1" applyAlignment="1">
      <alignment horizontal="center" vertical="center"/>
      <protection/>
    </xf>
    <xf numFmtId="164" fontId="33" fillId="0" borderId="25" xfId="24" applyFont="1" applyFill="1" applyBorder="1" applyAlignment="1">
      <alignment horizontal="center" vertical="center"/>
      <protection/>
    </xf>
    <xf numFmtId="168" fontId="29" fillId="0" borderId="23" xfId="24" applyNumberFormat="1" applyFont="1" applyFill="1" applyBorder="1" applyAlignment="1">
      <alignment vertical="center"/>
      <protection/>
    </xf>
    <xf numFmtId="169" fontId="3" fillId="0" borderId="21" xfId="24" applyNumberFormat="1" applyFont="1" applyFill="1" applyBorder="1" applyAlignment="1">
      <alignment horizontal="center" vertical="center"/>
      <protection/>
    </xf>
    <xf numFmtId="169" fontId="3" fillId="0" borderId="21" xfId="24" applyNumberFormat="1" applyFont="1" applyFill="1" applyBorder="1" applyAlignment="1">
      <alignment horizontal="left" vertical="center" wrapText="1"/>
      <protection/>
    </xf>
    <xf numFmtId="164" fontId="2" fillId="0" borderId="14" xfId="24" applyFont="1" applyFill="1" applyBorder="1" applyAlignment="1">
      <alignment vertical="center" wrapText="1"/>
      <protection/>
    </xf>
    <xf numFmtId="166" fontId="2" fillId="0" borderId="23" xfId="24" applyNumberFormat="1" applyFont="1" applyFill="1" applyBorder="1" applyAlignment="1">
      <alignment horizontal="center" vertical="center"/>
      <protection/>
    </xf>
    <xf numFmtId="164" fontId="31" fillId="0" borderId="22" xfId="24" applyFont="1" applyFill="1" applyBorder="1" applyAlignment="1">
      <alignment horizontal="center" vertical="center"/>
      <protection/>
    </xf>
    <xf numFmtId="164" fontId="2" fillId="0" borderId="27" xfId="24" applyFont="1" applyFill="1" applyBorder="1" applyAlignment="1">
      <alignment horizontal="center" vertical="center"/>
      <protection/>
    </xf>
    <xf numFmtId="167" fontId="29" fillId="0" borderId="21" xfId="24" applyNumberFormat="1" applyFont="1" applyFill="1" applyBorder="1" applyAlignment="1" applyProtection="1">
      <alignment horizontal="right" vertical="center"/>
      <protection/>
    </xf>
    <xf numFmtId="164" fontId="17" fillId="0" borderId="10" xfId="24" applyFont="1" applyFill="1" applyBorder="1" applyAlignment="1">
      <alignment horizontal="center"/>
      <protection/>
    </xf>
    <xf numFmtId="164" fontId="39" fillId="0" borderId="0" xfId="24" applyFont="1">
      <alignment/>
      <protection/>
    </xf>
    <xf numFmtId="164" fontId="2" fillId="0" borderId="0" xfId="24" applyFont="1" applyFill="1" applyAlignment="1">
      <alignment horizontal="center"/>
      <protection/>
    </xf>
    <xf numFmtId="166" fontId="29" fillId="0" borderId="0" xfId="24" applyNumberFormat="1" applyFont="1" applyFill="1" applyAlignment="1">
      <alignment horizontal="center"/>
      <protection/>
    </xf>
    <xf numFmtId="166" fontId="2" fillId="0" borderId="0" xfId="24" applyNumberFormat="1" applyFont="1" applyFill="1" applyAlignment="1">
      <alignment/>
      <protection/>
    </xf>
    <xf numFmtId="168" fontId="29" fillId="0" borderId="0" xfId="24" applyNumberFormat="1" applyFont="1" applyFill="1">
      <alignment/>
      <protection/>
    </xf>
    <xf numFmtId="164" fontId="29" fillId="0" borderId="0" xfId="24" applyFont="1" applyFill="1" applyAlignment="1">
      <alignment horizontal="right"/>
      <protection/>
    </xf>
    <xf numFmtId="164" fontId="13" fillId="0" borderId="0" xfId="24" applyFont="1" applyFill="1" applyAlignment="1">
      <alignment/>
      <protection/>
    </xf>
    <xf numFmtId="166" fontId="2" fillId="0" borderId="0" xfId="24" applyNumberFormat="1" applyFont="1" applyFill="1" applyAlignment="1">
      <alignment horizontal="center"/>
      <protection/>
    </xf>
    <xf numFmtId="164" fontId="13" fillId="0" borderId="0" xfId="24" applyFont="1" applyFill="1" applyAlignment="1">
      <alignment horizontal="right"/>
      <protection/>
    </xf>
    <xf numFmtId="167" fontId="29" fillId="0" borderId="0" xfId="24" applyNumberFormat="1" applyFont="1" applyFill="1">
      <alignment/>
      <protection/>
    </xf>
    <xf numFmtId="164" fontId="13" fillId="0" borderId="0" xfId="24" applyFont="1" applyAlignment="1">
      <alignment horizontal="right"/>
      <protection/>
    </xf>
    <xf numFmtId="168" fontId="29" fillId="0" borderId="14" xfId="24" applyNumberFormat="1" applyFont="1" applyFill="1" applyBorder="1" applyAlignment="1">
      <alignment horizontal="right"/>
      <protection/>
    </xf>
    <xf numFmtId="164" fontId="13" fillId="0" borderId="0" xfId="24" applyFont="1" applyFill="1" applyAlignment="1">
      <alignment horizontal="center"/>
      <protection/>
    </xf>
    <xf numFmtId="164" fontId="8" fillId="0" borderId="0" xfId="24" applyFont="1" applyAlignment="1">
      <alignment horizontal="right"/>
      <protection/>
    </xf>
    <xf numFmtId="167" fontId="29" fillId="0" borderId="0" xfId="24" applyNumberFormat="1" applyFont="1" applyFill="1" applyAlignment="1">
      <alignment horizontal="right"/>
      <protection/>
    </xf>
    <xf numFmtId="164" fontId="9" fillId="0" borderId="0" xfId="24" applyFont="1" applyAlignment="1">
      <alignment horizontal="right"/>
      <protection/>
    </xf>
    <xf numFmtId="166" fontId="13" fillId="0" borderId="0" xfId="24" applyNumberFormat="1" applyFont="1" applyAlignment="1">
      <alignment horizontal="center"/>
      <protection/>
    </xf>
    <xf numFmtId="164" fontId="19" fillId="0" borderId="0" xfId="24" applyFont="1" applyAlignment="1">
      <alignment horizontal="center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>
      <alignment horizontal="center"/>
      <protection/>
    </xf>
    <xf numFmtId="166" fontId="19" fillId="0" borderId="0" xfId="24" applyNumberFormat="1" applyFont="1" applyAlignment="1">
      <alignment horizontal="center"/>
      <protection/>
    </xf>
    <xf numFmtId="168" fontId="13" fillId="0" borderId="0" xfId="24" applyNumberFormat="1" applyFont="1">
      <alignment/>
      <protection/>
    </xf>
    <xf numFmtId="168" fontId="13" fillId="0" borderId="0" xfId="24" applyNumberFormat="1" applyFont="1" applyAlignment="1">
      <alignment horizontal="right"/>
      <protection/>
    </xf>
    <xf numFmtId="164" fontId="13" fillId="3" borderId="0" xfId="24" applyFont="1" applyFill="1" applyBorder="1" applyAlignment="1">
      <alignment horizontal="left"/>
      <protection/>
    </xf>
    <xf numFmtId="164" fontId="0" fillId="3" borderId="0" xfId="24" applyFont="1" applyFill="1" applyBorder="1">
      <alignment/>
      <protection/>
    </xf>
    <xf numFmtId="164" fontId="0" fillId="3" borderId="0" xfId="24" applyFont="1" applyFill="1" applyBorder="1" applyAlignment="1">
      <alignment horizontal="center"/>
      <protection/>
    </xf>
    <xf numFmtId="166" fontId="13" fillId="3" borderId="0" xfId="24" applyNumberFormat="1" applyFont="1" applyFill="1" applyBorder="1" applyAlignment="1">
      <alignment horizontal="center"/>
      <protection/>
    </xf>
    <xf numFmtId="164" fontId="19" fillId="3" borderId="0" xfId="24" applyFont="1" applyFill="1" applyBorder="1" applyAlignment="1">
      <alignment horizontal="center"/>
      <protection/>
    </xf>
    <xf numFmtId="164" fontId="13" fillId="3" borderId="0" xfId="24" applyFont="1" applyFill="1" applyBorder="1" applyAlignment="1">
      <alignment/>
      <protection/>
    </xf>
    <xf numFmtId="164" fontId="13" fillId="3" borderId="0" xfId="24" applyFont="1" applyFill="1" applyBorder="1" applyAlignment="1">
      <alignment horizontal="center"/>
      <protection/>
    </xf>
    <xf numFmtId="164" fontId="0" fillId="3" borderId="0" xfId="24" applyFill="1" applyBorder="1" applyAlignment="1">
      <alignment horizontal="center"/>
      <protection/>
    </xf>
    <xf numFmtId="166" fontId="40" fillId="0" borderId="0" xfId="24" applyNumberFormat="1" applyFont="1" applyAlignment="1">
      <alignment horizontal="center"/>
      <protection/>
    </xf>
    <xf numFmtId="164" fontId="41" fillId="0" borderId="0" xfId="24" applyFont="1" applyAlignment="1">
      <alignment horizontal="right"/>
      <protection/>
    </xf>
    <xf numFmtId="164" fontId="9" fillId="3" borderId="0" xfId="24" applyFont="1" applyFill="1" applyBorder="1" applyAlignment="1">
      <alignment/>
      <protection/>
    </xf>
    <xf numFmtId="164" fontId="19" fillId="3" borderId="0" xfId="24" applyFont="1" applyFill="1" applyBorder="1">
      <alignment/>
      <protection/>
    </xf>
    <xf numFmtId="166" fontId="13" fillId="0" borderId="0" xfId="24" applyNumberFormat="1" applyFont="1" applyFill="1" applyBorder="1" applyAlignment="1">
      <alignment horizontal="center"/>
      <protection/>
    </xf>
    <xf numFmtId="166" fontId="40" fillId="0" borderId="0" xfId="24" applyNumberFormat="1" applyFont="1" applyFill="1" applyBorder="1" applyAlignment="1">
      <alignment horizontal="center"/>
      <protection/>
    </xf>
    <xf numFmtId="164" fontId="0" fillId="0" borderId="0" xfId="24" applyFont="1" applyFill="1" applyBorder="1">
      <alignment/>
      <protection/>
    </xf>
    <xf numFmtId="166" fontId="19" fillId="0" borderId="0" xfId="24" applyNumberFormat="1" applyFont="1" applyFill="1" applyBorder="1" applyAlignment="1">
      <alignment horizontal="center"/>
      <protection/>
    </xf>
    <xf numFmtId="164" fontId="0" fillId="0" borderId="0" xfId="24" applyFont="1" applyFill="1" applyBorder="1" applyAlignment="1">
      <alignment horizontal="center"/>
      <protection/>
    </xf>
    <xf numFmtId="164" fontId="40" fillId="0" borderId="0" xfId="24" applyFont="1" applyFill="1" applyBorder="1" applyAlignment="1">
      <alignment horizontal="center"/>
      <protection/>
    </xf>
    <xf numFmtId="166" fontId="13" fillId="0" borderId="0" xfId="24" applyNumberFormat="1" applyFont="1" applyFill="1" applyBorder="1" applyAlignment="1">
      <alignment horizontal="right"/>
      <protection/>
    </xf>
    <xf numFmtId="164" fontId="13" fillId="0" borderId="0" xfId="24" applyFont="1" applyFill="1" applyBorder="1">
      <alignment/>
      <protection/>
    </xf>
    <xf numFmtId="166" fontId="23" fillId="0" borderId="0" xfId="24" applyNumberFormat="1" applyFont="1" applyFill="1" applyBorder="1" applyAlignment="1">
      <alignment horizontal="center"/>
      <protection/>
    </xf>
    <xf numFmtId="164" fontId="0" fillId="0" borderId="0" xfId="24" applyFont="1" applyAlignment="1">
      <alignment horizontal="right"/>
      <protection/>
    </xf>
    <xf numFmtId="164" fontId="13" fillId="0" borderId="21" xfId="24" applyNumberFormat="1" applyFont="1" applyFill="1" applyBorder="1" applyAlignment="1">
      <alignment horizontal="center"/>
      <protection/>
    </xf>
    <xf numFmtId="164" fontId="29" fillId="0" borderId="28" xfId="24" applyFont="1" applyBorder="1" applyAlignment="1">
      <alignment/>
      <protection/>
    </xf>
    <xf numFmtId="164" fontId="29" fillId="0" borderId="20" xfId="24" applyFont="1" applyBorder="1">
      <alignment/>
      <protection/>
    </xf>
    <xf numFmtId="164" fontId="0" fillId="0" borderId="10" xfId="24" applyNumberFormat="1" applyFont="1" applyFill="1" applyBorder="1" applyAlignment="1">
      <alignment horizontal="center"/>
      <protection/>
    </xf>
    <xf numFmtId="164" fontId="16" fillId="0" borderId="10" xfId="24" applyNumberFormat="1" applyFont="1" applyFill="1" applyBorder="1" applyAlignment="1">
      <alignment horizontal="center"/>
      <protection/>
    </xf>
    <xf numFmtId="164" fontId="16" fillId="0" borderId="22" xfId="24" applyNumberFormat="1" applyFont="1" applyFill="1" applyBorder="1" applyAlignment="1">
      <alignment horizontal="center"/>
      <protection/>
    </xf>
    <xf numFmtId="164" fontId="0" fillId="0" borderId="21" xfId="24" applyNumberFormat="1" applyFont="1" applyFill="1" applyBorder="1" applyAlignment="1">
      <alignment horizontal="right"/>
      <protection/>
    </xf>
    <xf numFmtId="164" fontId="0" fillId="3" borderId="0" xfId="24" applyFill="1" applyBorder="1" applyAlignment="1">
      <alignment horizontal="left"/>
      <protection/>
    </xf>
    <xf numFmtId="164" fontId="2" fillId="3" borderId="0" xfId="24" applyFont="1" applyFill="1" applyBorder="1">
      <alignment/>
      <protection/>
    </xf>
    <xf numFmtId="166" fontId="13" fillId="4" borderId="21" xfId="24" applyNumberFormat="1" applyFont="1" applyFill="1" applyBorder="1" applyAlignment="1">
      <alignment horizontal="center" vertical="center"/>
      <protection/>
    </xf>
    <xf numFmtId="166" fontId="0" fillId="0" borderId="20" xfId="24" applyNumberFormat="1" applyFont="1" applyFill="1" applyBorder="1" applyAlignment="1">
      <alignment vertical="center"/>
      <protection/>
    </xf>
    <xf numFmtId="166" fontId="0" fillId="0" borderId="22" xfId="24" applyNumberFormat="1" applyFont="1" applyFill="1" applyBorder="1" applyAlignment="1">
      <alignment vertical="center"/>
      <protection/>
    </xf>
    <xf numFmtId="166" fontId="0" fillId="0" borderId="21" xfId="24" applyNumberFormat="1" applyFont="1" applyFill="1" applyBorder="1" applyAlignment="1">
      <alignment vertical="center"/>
      <protection/>
    </xf>
    <xf numFmtId="164" fontId="2" fillId="4" borderId="20" xfId="24" applyFont="1" applyFill="1" applyBorder="1">
      <alignment/>
      <protection/>
    </xf>
    <xf numFmtId="164" fontId="0" fillId="4" borderId="10" xfId="24" applyNumberFormat="1" applyFont="1" applyFill="1" applyBorder="1" applyAlignment="1">
      <alignment horizontal="center"/>
      <protection/>
    </xf>
    <xf numFmtId="164" fontId="16" fillId="4" borderId="10" xfId="24" applyNumberFormat="1" applyFont="1" applyFill="1" applyBorder="1" applyAlignment="1">
      <alignment horizontal="center"/>
      <protection/>
    </xf>
    <xf numFmtId="164" fontId="16" fillId="4" borderId="22" xfId="24" applyNumberFormat="1" applyFont="1" applyFill="1" applyBorder="1" applyAlignment="1">
      <alignment horizontal="center"/>
      <protection/>
    </xf>
    <xf numFmtId="164" fontId="13" fillId="0" borderId="21" xfId="24" applyFont="1" applyFill="1" applyBorder="1" applyAlignment="1" applyProtection="1">
      <alignment horizontal="right"/>
      <protection/>
    </xf>
    <xf numFmtId="166" fontId="13" fillId="5" borderId="21" xfId="24" applyNumberFormat="1" applyFont="1" applyFill="1" applyBorder="1" applyAlignment="1">
      <alignment horizontal="center" vertical="center"/>
      <protection/>
    </xf>
    <xf numFmtId="166" fontId="0" fillId="0" borderId="23" xfId="24" applyNumberFormat="1" applyFont="1" applyFill="1" applyBorder="1" applyAlignment="1">
      <alignment vertical="center"/>
      <protection/>
    </xf>
    <xf numFmtId="164" fontId="2" fillId="5" borderId="20" xfId="24" applyFont="1" applyFill="1" applyBorder="1">
      <alignment/>
      <protection/>
    </xf>
    <xf numFmtId="164" fontId="0" fillId="5" borderId="10" xfId="24" applyNumberFormat="1" applyFont="1" applyFill="1" applyBorder="1" applyAlignment="1">
      <alignment horizontal="center"/>
      <protection/>
    </xf>
    <xf numFmtId="166" fontId="13" fillId="10" borderId="21" xfId="24" applyNumberFormat="1" applyFont="1" applyFill="1" applyBorder="1" applyAlignment="1">
      <alignment horizontal="center" vertical="center"/>
      <protection/>
    </xf>
    <xf numFmtId="166" fontId="0" fillId="0" borderId="21" xfId="24" applyNumberFormat="1" applyFont="1" applyFill="1" applyBorder="1" applyAlignment="1">
      <alignment horizontal="left"/>
      <protection/>
    </xf>
    <xf numFmtId="164" fontId="2" fillId="10" borderId="20" xfId="24" applyFont="1" applyFill="1" applyBorder="1">
      <alignment/>
      <protection/>
    </xf>
    <xf numFmtId="164" fontId="16" fillId="5" borderId="10" xfId="24" applyNumberFormat="1" applyFont="1" applyFill="1" applyBorder="1" applyAlignment="1">
      <alignment horizontal="center"/>
      <protection/>
    </xf>
    <xf numFmtId="164" fontId="23" fillId="3" borderId="0" xfId="24" applyFont="1" applyFill="1" applyBorder="1" applyAlignment="1">
      <alignment/>
      <protection/>
    </xf>
    <xf numFmtId="164" fontId="42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 2" xfId="21"/>
    <cellStyle name="TableStyleLight1" xfId="22"/>
    <cellStyle name="Обычный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C0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11</xdr:row>
      <xdr:rowOff>19050</xdr:rowOff>
    </xdr:from>
    <xdr:to>
      <xdr:col>16</xdr:col>
      <xdr:colOff>400050</xdr:colOff>
      <xdr:row>12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7620000" y="1800225"/>
          <a:ext cx="333375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2030</xdr:row>
      <xdr:rowOff>47625</xdr:rowOff>
    </xdr:from>
    <xdr:to>
      <xdr:col>15</xdr:col>
      <xdr:colOff>104775</xdr:colOff>
      <xdr:row>2031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7496175" y="3333273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r-flowers.com/" TargetMode="External" /><Relationship Id="rId2" Type="http://schemas.openxmlformats.org/officeDocument/2006/relationships/hyperlink" Target="https://www.hollandbulbmarket.nl/downloads/Catalogus-Autumn-2020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04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6.28125" style="1" customWidth="1"/>
    <col min="3" max="3" width="2.28125" style="1" customWidth="1"/>
    <col min="4" max="4" width="6.421875" style="1" customWidth="1"/>
    <col min="5" max="6" width="7.00390625" style="1" customWidth="1"/>
    <col min="7" max="7" width="8.57421875" style="1" customWidth="1"/>
    <col min="8" max="8" width="4.7109375" style="2" customWidth="1"/>
    <col min="9" max="9" width="7.57421875" style="3" customWidth="1"/>
    <col min="10" max="10" width="7.28125" style="1" customWidth="1"/>
    <col min="11" max="11" width="28.8515625" style="1" customWidth="1"/>
    <col min="12" max="12" width="5.7109375" style="1" customWidth="1"/>
    <col min="13" max="13" width="4.421875" style="1" customWidth="1"/>
    <col min="14" max="14" width="4.140625" style="1" customWidth="1"/>
    <col min="15" max="15" width="2.00390625" style="1" customWidth="1"/>
    <col min="16" max="16" width="2.57421875" style="1" customWidth="1"/>
    <col min="17" max="16384" width="9.140625" style="1" customWidth="1"/>
  </cols>
  <sheetData>
    <row r="1" spans="1:17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9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1" t="s">
        <v>10</v>
      </c>
      <c r="B11" s="12"/>
      <c r="C11" s="13"/>
      <c r="D11" s="14" t="s">
        <v>11</v>
      </c>
      <c r="E11" s="15">
        <f>Q2027</f>
        <v>0</v>
      </c>
      <c r="F11" s="16"/>
      <c r="G11" s="17"/>
      <c r="H11" s="18"/>
      <c r="I11" s="19"/>
      <c r="J11" s="20" t="s">
        <v>12</v>
      </c>
      <c r="K11" s="21" t="e">
        <f>Q2025*137</f>
        <v>#VALUE!</v>
      </c>
      <c r="L11" s="22"/>
      <c r="M11" s="17"/>
      <c r="N11" s="13"/>
      <c r="O11" s="17"/>
      <c r="P11" s="23"/>
      <c r="Q11" s="24"/>
    </row>
    <row r="12" spans="1:17" ht="12.75">
      <c r="A12" s="25" t="s">
        <v>13</v>
      </c>
      <c r="B12" s="26"/>
      <c r="C12" s="27"/>
      <c r="D12" s="28"/>
      <c r="E12" s="29"/>
      <c r="F12" s="29"/>
      <c r="G12" s="30"/>
      <c r="H12" s="31"/>
      <c r="I12" s="32"/>
      <c r="J12" s="33"/>
      <c r="K12" s="34"/>
      <c r="L12" s="35"/>
      <c r="M12" s="36"/>
      <c r="N12" s="37"/>
      <c r="O12" s="36"/>
      <c r="P12" s="38" t="s">
        <v>14</v>
      </c>
      <c r="Q12" s="39" t="s">
        <v>15</v>
      </c>
    </row>
    <row r="13" spans="1:17" ht="12.75">
      <c r="A13" s="40" t="s">
        <v>16</v>
      </c>
      <c r="B13" s="41" t="s">
        <v>17</v>
      </c>
      <c r="C13" s="42"/>
      <c r="D13" s="43"/>
      <c r="E13" s="44"/>
      <c r="F13" s="44"/>
      <c r="G13" s="41"/>
      <c r="H13" s="45"/>
      <c r="I13" s="46"/>
      <c r="J13" s="47"/>
      <c r="K13" s="48"/>
      <c r="L13" s="35"/>
      <c r="M13" s="49"/>
      <c r="N13" s="27"/>
      <c r="O13" s="30"/>
      <c r="P13" s="50" t="s">
        <v>18</v>
      </c>
      <c r="Q13" s="39" t="s">
        <v>15</v>
      </c>
    </row>
    <row r="14" spans="1:17" ht="12.75">
      <c r="A14" s="51" t="s">
        <v>19</v>
      </c>
      <c r="B14" s="52"/>
      <c r="C14" s="53"/>
      <c r="D14" s="54"/>
      <c r="E14" s="55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 t="s">
        <v>15</v>
      </c>
    </row>
    <row r="15" spans="1:17" ht="12.75">
      <c r="A15" s="59" t="s">
        <v>20</v>
      </c>
      <c r="B15" s="60"/>
      <c r="C15" s="60"/>
      <c r="D15" s="60"/>
      <c r="E15" s="60"/>
      <c r="F15" s="60"/>
      <c r="G15" s="60"/>
      <c r="H15" s="61"/>
      <c r="I15" s="28"/>
      <c r="J15" s="28"/>
      <c r="K15" s="62"/>
      <c r="L15" s="63"/>
      <c r="M15" s="64"/>
      <c r="N15" s="64"/>
      <c r="O15" s="65"/>
      <c r="P15" s="66"/>
      <c r="Q15" s="67" t="s">
        <v>21</v>
      </c>
    </row>
    <row r="16" spans="1:17" ht="12.75">
      <c r="A16" s="59" t="s">
        <v>22</v>
      </c>
      <c r="B16" s="60"/>
      <c r="C16" s="60"/>
      <c r="D16" s="60"/>
      <c r="E16" s="60"/>
      <c r="F16" s="60"/>
      <c r="G16" s="60"/>
      <c r="H16" s="61"/>
      <c r="I16" s="28"/>
      <c r="J16" s="28"/>
      <c r="K16" s="68"/>
      <c r="L16" s="28"/>
      <c r="M16" s="69"/>
      <c r="N16" s="35"/>
      <c r="O16" s="30"/>
      <c r="P16" s="30"/>
      <c r="Q16" s="70" t="s">
        <v>15</v>
      </c>
    </row>
    <row r="17" spans="1:17" ht="12.75">
      <c r="A17" s="59" t="s">
        <v>23</v>
      </c>
      <c r="B17" s="60"/>
      <c r="C17" s="60"/>
      <c r="D17" s="60"/>
      <c r="E17" s="60"/>
      <c r="F17" s="60"/>
      <c r="G17" s="60"/>
      <c r="H17" s="61"/>
      <c r="I17" s="28"/>
      <c r="J17" s="28"/>
      <c r="K17" s="68"/>
      <c r="L17" s="28"/>
      <c r="M17" s="69"/>
      <c r="N17" s="35"/>
      <c r="O17" s="30"/>
      <c r="P17" s="30"/>
      <c r="Q17" s="70" t="s">
        <v>15</v>
      </c>
    </row>
    <row r="18" spans="1:17" ht="12.75">
      <c r="A18" s="71" t="s">
        <v>24</v>
      </c>
      <c r="B18" s="72"/>
      <c r="C18" s="72"/>
      <c r="D18" s="72"/>
      <c r="E18" s="72"/>
      <c r="F18" s="72"/>
      <c r="G18" s="72"/>
      <c r="H18" s="73"/>
      <c r="I18" s="74"/>
      <c r="J18" s="74"/>
      <c r="K18" s="75"/>
      <c r="L18" s="74"/>
      <c r="M18" s="76"/>
      <c r="N18" s="77"/>
      <c r="O18" s="78"/>
      <c r="P18" s="78"/>
      <c r="Q18" s="79" t="s">
        <v>15</v>
      </c>
    </row>
    <row r="19" spans="1:17" ht="12.75">
      <c r="A19" s="80" t="s">
        <v>25</v>
      </c>
      <c r="B19" s="81" t="s">
        <v>26</v>
      </c>
      <c r="C19" s="82"/>
      <c r="D19" s="81" t="s">
        <v>27</v>
      </c>
      <c r="E19" s="81" t="s">
        <v>28</v>
      </c>
      <c r="F19" s="81" t="s">
        <v>29</v>
      </c>
      <c r="G19" s="83"/>
      <c r="H19" s="83"/>
      <c r="I19" s="83"/>
      <c r="J19" s="81" t="s">
        <v>30</v>
      </c>
      <c r="K19" s="84" t="s">
        <v>31</v>
      </c>
      <c r="L19" s="85" t="s">
        <v>32</v>
      </c>
      <c r="M19" s="86" t="s">
        <v>33</v>
      </c>
      <c r="N19" s="84" t="s">
        <v>34</v>
      </c>
      <c r="O19" s="87"/>
      <c r="P19" s="87"/>
      <c r="Q19" s="88" t="s">
        <v>35</v>
      </c>
    </row>
    <row r="20" spans="1:17" ht="12.75">
      <c r="A20" s="89"/>
      <c r="B20" s="90"/>
      <c r="C20" s="90"/>
      <c r="D20" s="90"/>
      <c r="E20" s="91"/>
      <c r="F20" s="91"/>
      <c r="G20" s="92"/>
      <c r="H20" s="91"/>
      <c r="I20" s="92"/>
      <c r="J20" s="90"/>
      <c r="K20" s="93"/>
      <c r="L20" s="94"/>
      <c r="M20" s="90"/>
      <c r="N20" s="90">
        <v>0.2800000000000001</v>
      </c>
      <c r="O20" s="95"/>
      <c r="P20" s="95"/>
      <c r="Q20" s="96" t="s">
        <v>15</v>
      </c>
    </row>
    <row r="21" spans="1:17" ht="12.75">
      <c r="A21" s="97" t="s">
        <v>36</v>
      </c>
      <c r="B21" s="98"/>
      <c r="C21" s="99" t="s">
        <v>37</v>
      </c>
      <c r="D21" s="100"/>
      <c r="E21" s="99"/>
      <c r="F21" s="99"/>
      <c r="G21" s="101"/>
      <c r="H21" s="102"/>
      <c r="I21" s="103"/>
      <c r="K21" s="104" t="s">
        <v>38</v>
      </c>
      <c r="L21" s="99"/>
      <c r="M21" s="105"/>
      <c r="N21" s="99"/>
      <c r="O21" s="99"/>
      <c r="P21" s="99"/>
      <c r="Q21" s="106" t="s">
        <v>15</v>
      </c>
    </row>
    <row r="22" spans="1:17" ht="12.75">
      <c r="A22" s="107"/>
      <c r="B22" s="108"/>
      <c r="C22" s="99"/>
      <c r="D22" s="99"/>
      <c r="E22" s="99"/>
      <c r="F22" s="99"/>
      <c r="G22" s="109"/>
      <c r="H22" s="110"/>
      <c r="I22" s="111"/>
      <c r="J22" s="99"/>
      <c r="K22" s="112" t="s">
        <v>39</v>
      </c>
      <c r="L22" s="100"/>
      <c r="M22" s="105"/>
      <c r="N22" s="105"/>
      <c r="O22" s="99"/>
      <c r="P22" s="99"/>
      <c r="Q22" s="106" t="s">
        <v>15</v>
      </c>
    </row>
    <row r="23" spans="1:17" ht="12.75">
      <c r="A23" s="113" t="s">
        <v>40</v>
      </c>
      <c r="B23" s="114"/>
      <c r="C23" s="115" t="s">
        <v>41</v>
      </c>
      <c r="D23" s="116">
        <v>1</v>
      </c>
      <c r="E23" s="117">
        <v>705</v>
      </c>
      <c r="F23" s="118">
        <f>G23*137</f>
        <v>41058.9</v>
      </c>
      <c r="G23" s="119">
        <v>299.7</v>
      </c>
      <c r="H23" s="120">
        <v>1</v>
      </c>
      <c r="I23" s="121" t="s">
        <v>42</v>
      </c>
      <c r="J23" s="122"/>
      <c r="K23" s="123" t="s">
        <v>43</v>
      </c>
      <c r="L23" s="124"/>
      <c r="M23" s="125">
        <v>4</v>
      </c>
      <c r="N23" s="115" t="s">
        <v>44</v>
      </c>
      <c r="O23" s="115" t="s">
        <v>41</v>
      </c>
      <c r="P23" s="115">
        <v>1</v>
      </c>
      <c r="Q23" s="126">
        <f>(D23*G23)*B23</f>
        <v>0</v>
      </c>
    </row>
    <row r="24" spans="1:17" ht="12.75">
      <c r="A24" s="113" t="s">
        <v>45</v>
      </c>
      <c r="B24" s="114"/>
      <c r="C24" s="115" t="s">
        <v>41</v>
      </c>
      <c r="D24" s="116">
        <v>1</v>
      </c>
      <c r="E24" s="117">
        <v>700</v>
      </c>
      <c r="F24" s="118">
        <f>G24*137</f>
        <v>41783.630000000005</v>
      </c>
      <c r="G24" s="119">
        <v>304.99</v>
      </c>
      <c r="H24" s="120">
        <v>1</v>
      </c>
      <c r="I24" s="121" t="s">
        <v>42</v>
      </c>
      <c r="J24" s="122"/>
      <c r="K24" s="123" t="s">
        <v>46</v>
      </c>
      <c r="L24" s="124"/>
      <c r="M24" s="125">
        <v>4</v>
      </c>
      <c r="N24" s="115" t="s">
        <v>44</v>
      </c>
      <c r="O24" s="115" t="s">
        <v>41</v>
      </c>
      <c r="P24" s="115">
        <v>1</v>
      </c>
      <c r="Q24" s="126">
        <f>(D24*G24)*B24</f>
        <v>0</v>
      </c>
    </row>
    <row r="25" spans="1:17" ht="12.75">
      <c r="A25" s="127">
        <v>80030</v>
      </c>
      <c r="B25" s="114"/>
      <c r="C25" s="128" t="s">
        <v>41</v>
      </c>
      <c r="D25" s="129">
        <v>1</v>
      </c>
      <c r="E25" s="130">
        <v>545</v>
      </c>
      <c r="F25" s="118">
        <f>G25*137</f>
        <v>51750.380000000005</v>
      </c>
      <c r="G25" s="131">
        <v>377.74</v>
      </c>
      <c r="H25" s="132">
        <v>1</v>
      </c>
      <c r="I25" s="133" t="s">
        <v>42</v>
      </c>
      <c r="J25" s="134"/>
      <c r="K25" s="135" t="s">
        <v>47</v>
      </c>
      <c r="L25" s="136"/>
      <c r="M25" s="137">
        <v>5</v>
      </c>
      <c r="N25" s="138" t="s">
        <v>44</v>
      </c>
      <c r="O25" s="138" t="s">
        <v>41</v>
      </c>
      <c r="P25" s="138">
        <v>1</v>
      </c>
      <c r="Q25" s="126">
        <f>(D25*G25)*B25</f>
        <v>0</v>
      </c>
    </row>
    <row r="26" spans="1:17" ht="12.75">
      <c r="A26" s="139" t="s">
        <v>48</v>
      </c>
      <c r="B26" s="114"/>
      <c r="C26" s="128" t="s">
        <v>41</v>
      </c>
      <c r="D26" s="140">
        <v>1</v>
      </c>
      <c r="E26" s="141">
        <v>540</v>
      </c>
      <c r="F26" s="118">
        <f>G26*137</f>
        <v>50421.48</v>
      </c>
      <c r="G26" s="142">
        <v>368.04</v>
      </c>
      <c r="H26" s="132">
        <v>1</v>
      </c>
      <c r="I26" s="133" t="s">
        <v>42</v>
      </c>
      <c r="J26" s="134"/>
      <c r="K26" s="135" t="s">
        <v>49</v>
      </c>
      <c r="L26" s="143"/>
      <c r="M26" s="137">
        <v>5</v>
      </c>
      <c r="N26" s="128" t="s">
        <v>44</v>
      </c>
      <c r="O26" s="138" t="s">
        <v>41</v>
      </c>
      <c r="P26" s="138">
        <v>1</v>
      </c>
      <c r="Q26" s="126">
        <f>(D26*G26)*B26</f>
        <v>0</v>
      </c>
    </row>
    <row r="27" spans="1:17" ht="12.75">
      <c r="A27" s="144" t="s">
        <v>50</v>
      </c>
      <c r="B27" s="114"/>
      <c r="C27" s="128" t="s">
        <v>41</v>
      </c>
      <c r="D27" s="140">
        <v>1</v>
      </c>
      <c r="E27" s="141">
        <v>465</v>
      </c>
      <c r="F27" s="118">
        <f>G27*137</f>
        <v>55969.98</v>
      </c>
      <c r="G27" s="142">
        <v>408.54</v>
      </c>
      <c r="H27" s="132">
        <v>1</v>
      </c>
      <c r="I27" s="133" t="s">
        <v>42</v>
      </c>
      <c r="J27" s="134"/>
      <c r="K27" s="135" t="s">
        <v>51</v>
      </c>
      <c r="L27" s="143"/>
      <c r="M27" s="137">
        <v>6</v>
      </c>
      <c r="N27" s="128" t="s">
        <v>44</v>
      </c>
      <c r="O27" s="128" t="s">
        <v>41</v>
      </c>
      <c r="P27" s="128">
        <v>1</v>
      </c>
      <c r="Q27" s="126">
        <f>(D27*G27)*B27</f>
        <v>0</v>
      </c>
    </row>
    <row r="28" spans="1:17" ht="12.75">
      <c r="A28" s="127">
        <v>80033</v>
      </c>
      <c r="B28" s="114"/>
      <c r="C28" s="128" t="s">
        <v>41</v>
      </c>
      <c r="D28" s="129">
        <v>1</v>
      </c>
      <c r="E28" s="130">
        <v>510</v>
      </c>
      <c r="F28" s="118">
        <f>G28*137</f>
        <v>52343.59</v>
      </c>
      <c r="G28" s="131">
        <v>382.07</v>
      </c>
      <c r="H28" s="132">
        <v>1</v>
      </c>
      <c r="I28" s="133" t="s">
        <v>42</v>
      </c>
      <c r="J28" s="134"/>
      <c r="K28" s="135" t="s">
        <v>52</v>
      </c>
      <c r="L28" s="136"/>
      <c r="M28" s="137">
        <v>6</v>
      </c>
      <c r="N28" s="138" t="s">
        <v>44</v>
      </c>
      <c r="O28" s="138" t="s">
        <v>41</v>
      </c>
      <c r="P28" s="138">
        <v>1</v>
      </c>
      <c r="Q28" s="126">
        <f>(D28*G28)*B28</f>
        <v>0</v>
      </c>
    </row>
    <row r="29" spans="1:17" ht="12.75">
      <c r="A29" s="127">
        <v>80034</v>
      </c>
      <c r="B29" s="114"/>
      <c r="C29" s="128" t="s">
        <v>41</v>
      </c>
      <c r="D29" s="129">
        <v>1</v>
      </c>
      <c r="E29" s="130">
        <v>455</v>
      </c>
      <c r="F29" s="118">
        <f>G29*137</f>
        <v>58401.73</v>
      </c>
      <c r="G29" s="131">
        <v>426.29</v>
      </c>
      <c r="H29" s="132">
        <v>1</v>
      </c>
      <c r="I29" s="133" t="s">
        <v>42</v>
      </c>
      <c r="J29" s="134"/>
      <c r="K29" s="135" t="s">
        <v>53</v>
      </c>
      <c r="L29" s="136"/>
      <c r="M29" s="137">
        <v>7</v>
      </c>
      <c r="N29" s="138" t="s">
        <v>44</v>
      </c>
      <c r="O29" s="138" t="s">
        <v>41</v>
      </c>
      <c r="P29" s="138">
        <v>1</v>
      </c>
      <c r="Q29" s="126">
        <f>(D29*G29)*B29</f>
        <v>0</v>
      </c>
    </row>
    <row r="30" spans="1:17" ht="12.75">
      <c r="A30" s="144" t="s">
        <v>54</v>
      </c>
      <c r="B30" s="114"/>
      <c r="C30" s="128" t="s">
        <v>41</v>
      </c>
      <c r="D30" s="140">
        <v>1</v>
      </c>
      <c r="E30" s="141">
        <v>465</v>
      </c>
      <c r="F30" s="118">
        <f>G30*137</f>
        <v>56408.380000000005</v>
      </c>
      <c r="G30" s="142">
        <v>411.74</v>
      </c>
      <c r="H30" s="132">
        <v>1</v>
      </c>
      <c r="I30" s="133" t="s">
        <v>42</v>
      </c>
      <c r="J30" s="134"/>
      <c r="K30" s="135" t="s">
        <v>55</v>
      </c>
      <c r="L30" s="143"/>
      <c r="M30" s="137">
        <v>7</v>
      </c>
      <c r="N30" s="128" t="s">
        <v>44</v>
      </c>
      <c r="O30" s="128" t="s">
        <v>41</v>
      </c>
      <c r="P30" s="128">
        <v>1</v>
      </c>
      <c r="Q30" s="126">
        <f>(D30*G30)*B30</f>
        <v>0</v>
      </c>
    </row>
    <row r="31" spans="1:17" ht="12.75">
      <c r="A31" s="107"/>
      <c r="B31" s="108"/>
      <c r="C31" s="99"/>
      <c r="D31" s="145">
        <f>SUM(B23:B30)*10</f>
        <v>0</v>
      </c>
      <c r="E31" s="99"/>
      <c r="F31" s="118">
        <f>G31*137</f>
        <v>0</v>
      </c>
      <c r="G31" s="109"/>
      <c r="H31" s="110"/>
      <c r="I31" s="111"/>
      <c r="J31" s="99"/>
      <c r="K31" s="112" t="s">
        <v>56</v>
      </c>
      <c r="L31" s="100"/>
      <c r="M31" s="105"/>
      <c r="N31" s="105"/>
      <c r="O31" s="99"/>
      <c r="P31" s="99"/>
      <c r="Q31" s="106" t="s">
        <v>15</v>
      </c>
    </row>
    <row r="32" spans="1:17" ht="12.75">
      <c r="A32" s="127">
        <v>80060</v>
      </c>
      <c r="B32" s="114"/>
      <c r="C32" s="146" t="s">
        <v>41</v>
      </c>
      <c r="D32" s="129">
        <v>1</v>
      </c>
      <c r="E32" s="130">
        <v>670</v>
      </c>
      <c r="F32" s="118">
        <f>G32*137</f>
        <v>64411.920000000006</v>
      </c>
      <c r="G32" s="131">
        <v>470.16</v>
      </c>
      <c r="H32" s="132">
        <v>1</v>
      </c>
      <c r="I32" s="133" t="s">
        <v>42</v>
      </c>
      <c r="J32" s="134"/>
      <c r="K32" s="135" t="s">
        <v>57</v>
      </c>
      <c r="L32" s="136"/>
      <c r="M32" s="137">
        <v>8</v>
      </c>
      <c r="N32" s="138" t="s">
        <v>44</v>
      </c>
      <c r="O32" s="138" t="s">
        <v>41</v>
      </c>
      <c r="P32" s="138">
        <v>1</v>
      </c>
      <c r="Q32" s="126">
        <f>(D32*G32)*B32</f>
        <v>0</v>
      </c>
    </row>
    <row r="33" spans="1:17" ht="12.75">
      <c r="A33" s="139" t="s">
        <v>58</v>
      </c>
      <c r="B33" s="114"/>
      <c r="C33" s="147" t="s">
        <v>41</v>
      </c>
      <c r="D33" s="140">
        <v>1</v>
      </c>
      <c r="E33" s="141">
        <v>552</v>
      </c>
      <c r="F33" s="118">
        <f>G33*137</f>
        <v>63674.85999999999</v>
      </c>
      <c r="G33" s="142">
        <v>464.78</v>
      </c>
      <c r="H33" s="132">
        <v>1</v>
      </c>
      <c r="I33" s="133" t="s">
        <v>42</v>
      </c>
      <c r="J33" s="134"/>
      <c r="K33" s="135" t="s">
        <v>59</v>
      </c>
      <c r="L33" s="143"/>
      <c r="M33" s="137">
        <v>9</v>
      </c>
      <c r="N33" s="128" t="s">
        <v>44</v>
      </c>
      <c r="O33" s="138" t="s">
        <v>41</v>
      </c>
      <c r="P33" s="138">
        <v>1</v>
      </c>
      <c r="Q33" s="126">
        <f>(D33*G33)*B33</f>
        <v>0</v>
      </c>
    </row>
    <row r="34" spans="1:17" ht="12.75">
      <c r="A34" s="144" t="s">
        <v>60</v>
      </c>
      <c r="B34" s="114"/>
      <c r="C34" s="147" t="s">
        <v>41</v>
      </c>
      <c r="D34" s="140">
        <v>1</v>
      </c>
      <c r="E34" s="141">
        <v>482</v>
      </c>
      <c r="F34" s="118">
        <f>G34*137</f>
        <v>69169.93</v>
      </c>
      <c r="G34" s="142">
        <v>504.89</v>
      </c>
      <c r="H34" s="132">
        <v>1</v>
      </c>
      <c r="I34" s="133" t="s">
        <v>42</v>
      </c>
      <c r="J34" s="134"/>
      <c r="K34" s="135" t="s">
        <v>61</v>
      </c>
      <c r="L34" s="143"/>
      <c r="M34" s="137">
        <v>9</v>
      </c>
      <c r="N34" s="128" t="s">
        <v>44</v>
      </c>
      <c r="O34" s="128" t="s">
        <v>41</v>
      </c>
      <c r="P34" s="128">
        <v>1</v>
      </c>
      <c r="Q34" s="126">
        <f>(D34*G34)*B34</f>
        <v>0</v>
      </c>
    </row>
    <row r="35" spans="1:17" ht="12.75">
      <c r="A35" s="107"/>
      <c r="B35" s="108"/>
      <c r="C35" s="99"/>
      <c r="D35" s="145">
        <f>SUM(B32:B34)*20</f>
        <v>0</v>
      </c>
      <c r="E35" s="99"/>
      <c r="F35" s="118">
        <f>G35*137</f>
        <v>0</v>
      </c>
      <c r="G35" s="109"/>
      <c r="H35" s="110"/>
      <c r="I35" s="111"/>
      <c r="J35" s="99"/>
      <c r="K35" s="112" t="s">
        <v>62</v>
      </c>
      <c r="L35" s="100"/>
      <c r="M35" s="105"/>
      <c r="N35" s="105"/>
      <c r="O35" s="99"/>
      <c r="P35" s="99"/>
      <c r="Q35" s="106" t="s">
        <v>15</v>
      </c>
    </row>
    <row r="36" spans="1:17" ht="12.75">
      <c r="A36" s="127">
        <v>80200</v>
      </c>
      <c r="B36" s="114"/>
      <c r="C36" s="146" t="s">
        <v>41</v>
      </c>
      <c r="D36" s="129">
        <v>1</v>
      </c>
      <c r="E36" s="130">
        <v>170</v>
      </c>
      <c r="F36" s="118">
        <f>G36*137</f>
        <v>99753.81</v>
      </c>
      <c r="G36" s="131">
        <v>728.13</v>
      </c>
      <c r="H36" s="132">
        <v>1</v>
      </c>
      <c r="I36" s="133" t="s">
        <v>42</v>
      </c>
      <c r="J36" s="134"/>
      <c r="K36" s="135" t="s">
        <v>63</v>
      </c>
      <c r="L36" s="136"/>
      <c r="M36" s="137">
        <v>10</v>
      </c>
      <c r="N36" s="138" t="s">
        <v>44</v>
      </c>
      <c r="O36" s="138" t="s">
        <v>41</v>
      </c>
      <c r="P36" s="138">
        <v>1</v>
      </c>
      <c r="Q36" s="126">
        <f>(D36*G36)*B36</f>
        <v>0</v>
      </c>
    </row>
    <row r="37" spans="1:17" ht="12.75">
      <c r="A37" s="139" t="s">
        <v>64</v>
      </c>
      <c r="B37" s="148"/>
      <c r="C37" s="147" t="s">
        <v>41</v>
      </c>
      <c r="D37" s="140">
        <v>1</v>
      </c>
      <c r="E37" s="141">
        <v>140</v>
      </c>
      <c r="F37" s="118">
        <f>G37*137</f>
        <v>109415.05</v>
      </c>
      <c r="G37" s="142">
        <v>798.65</v>
      </c>
      <c r="H37" s="132">
        <v>1</v>
      </c>
      <c r="I37" s="133" t="s">
        <v>42</v>
      </c>
      <c r="J37" s="134"/>
      <c r="K37" s="135" t="s">
        <v>65</v>
      </c>
      <c r="L37" s="143"/>
      <c r="M37" s="137">
        <v>10</v>
      </c>
      <c r="N37" s="128" t="s">
        <v>44</v>
      </c>
      <c r="O37" s="138" t="s">
        <v>41</v>
      </c>
      <c r="P37" s="138">
        <v>1</v>
      </c>
      <c r="Q37" s="126">
        <f>(D37*G37)*B37</f>
        <v>0</v>
      </c>
    </row>
    <row r="38" spans="1:17" ht="12.75">
      <c r="A38" s="144" t="s">
        <v>66</v>
      </c>
      <c r="B38" s="114"/>
      <c r="C38" s="147" t="s">
        <v>41</v>
      </c>
      <c r="D38" s="140">
        <v>1</v>
      </c>
      <c r="E38" s="141">
        <v>180</v>
      </c>
      <c r="F38" s="118">
        <f>G38*137</f>
        <v>113471.62</v>
      </c>
      <c r="G38" s="142">
        <v>828.26</v>
      </c>
      <c r="H38" s="132">
        <v>1</v>
      </c>
      <c r="I38" s="133" t="s">
        <v>42</v>
      </c>
      <c r="J38" s="134"/>
      <c r="K38" s="135" t="s">
        <v>67</v>
      </c>
      <c r="L38" s="143"/>
      <c r="M38" s="137">
        <v>10</v>
      </c>
      <c r="N38" s="128" t="s">
        <v>44</v>
      </c>
      <c r="O38" s="128" t="s">
        <v>41</v>
      </c>
      <c r="P38" s="128">
        <v>1</v>
      </c>
      <c r="Q38" s="126">
        <f>(D38*G38)*B38</f>
        <v>0</v>
      </c>
    </row>
    <row r="39" spans="1:17" ht="12.75">
      <c r="A39" s="107"/>
      <c r="B39" s="108"/>
      <c r="C39" s="99"/>
      <c r="D39" s="145">
        <f>SUM(B36:B38)*10</f>
        <v>0</v>
      </c>
      <c r="E39" s="99"/>
      <c r="F39" s="118">
        <f>G39*137</f>
        <v>0</v>
      </c>
      <c r="G39" s="109"/>
      <c r="H39" s="110"/>
      <c r="I39" s="111"/>
      <c r="J39" s="99"/>
      <c r="K39" s="112" t="s">
        <v>68</v>
      </c>
      <c r="L39" s="100"/>
      <c r="M39" s="105"/>
      <c r="N39" s="105"/>
      <c r="O39" s="99"/>
      <c r="P39" s="99"/>
      <c r="Q39" s="106" t="s">
        <v>15</v>
      </c>
    </row>
    <row r="40" spans="1:17" ht="12.75">
      <c r="A40" s="127">
        <v>80210</v>
      </c>
      <c r="B40" s="148"/>
      <c r="C40" s="146" t="s">
        <v>41</v>
      </c>
      <c r="D40" s="129">
        <v>1</v>
      </c>
      <c r="E40" s="130">
        <v>100</v>
      </c>
      <c r="F40" s="118">
        <f>G40*137</f>
        <v>71408.51000000001</v>
      </c>
      <c r="G40" s="131">
        <v>521.23</v>
      </c>
      <c r="H40" s="132">
        <v>1</v>
      </c>
      <c r="I40" s="133" t="s">
        <v>42</v>
      </c>
      <c r="J40" s="134"/>
      <c r="K40" s="135" t="s">
        <v>69</v>
      </c>
      <c r="L40" s="136"/>
      <c r="M40" s="137">
        <v>11</v>
      </c>
      <c r="N40" s="138" t="s">
        <v>44</v>
      </c>
      <c r="O40" s="138" t="s">
        <v>41</v>
      </c>
      <c r="P40" s="138">
        <v>1</v>
      </c>
      <c r="Q40" s="126">
        <f>(D40*G40)*B40</f>
        <v>0</v>
      </c>
    </row>
    <row r="41" spans="1:17" ht="12.75">
      <c r="A41" s="149" t="s">
        <v>70</v>
      </c>
      <c r="B41" s="148"/>
      <c r="C41" s="150" t="s">
        <v>41</v>
      </c>
      <c r="D41" s="116">
        <v>1</v>
      </c>
      <c r="E41" s="117">
        <v>100</v>
      </c>
      <c r="F41" s="118">
        <f>G41*137</f>
        <v>68060.23</v>
      </c>
      <c r="G41" s="119">
        <v>496.79</v>
      </c>
      <c r="H41" s="120">
        <v>1</v>
      </c>
      <c r="I41" s="121" t="s">
        <v>42</v>
      </c>
      <c r="J41" s="122"/>
      <c r="K41" s="123" t="s">
        <v>71</v>
      </c>
      <c r="L41" s="124"/>
      <c r="M41" s="125">
        <v>11</v>
      </c>
      <c r="N41" s="115" t="s">
        <v>44</v>
      </c>
      <c r="O41" s="151" t="s">
        <v>41</v>
      </c>
      <c r="P41" s="151">
        <v>1</v>
      </c>
      <c r="Q41" s="126">
        <f>(D41*G41)*B41</f>
        <v>0</v>
      </c>
    </row>
    <row r="42" spans="1:17" ht="12.75">
      <c r="A42" s="144" t="s">
        <v>72</v>
      </c>
      <c r="B42" s="114"/>
      <c r="C42" s="147" t="s">
        <v>41</v>
      </c>
      <c r="D42" s="140">
        <v>1</v>
      </c>
      <c r="E42" s="141">
        <v>100</v>
      </c>
      <c r="F42" s="118">
        <f>G42*137</f>
        <v>57324.91</v>
      </c>
      <c r="G42" s="142">
        <v>418.43</v>
      </c>
      <c r="H42" s="132">
        <v>1</v>
      </c>
      <c r="I42" s="133" t="s">
        <v>42</v>
      </c>
      <c r="J42" s="134"/>
      <c r="K42" s="135" t="s">
        <v>73</v>
      </c>
      <c r="L42" s="143"/>
      <c r="M42" s="137">
        <v>11</v>
      </c>
      <c r="N42" s="128" t="s">
        <v>44</v>
      </c>
      <c r="O42" s="128" t="s">
        <v>41</v>
      </c>
      <c r="P42" s="128">
        <v>1</v>
      </c>
      <c r="Q42" s="126">
        <f>(D42*G42)*B42</f>
        <v>0</v>
      </c>
    </row>
    <row r="43" spans="1:17" ht="12.75">
      <c r="A43" s="144" t="s">
        <v>74</v>
      </c>
      <c r="B43" s="114"/>
      <c r="C43" s="147" t="s">
        <v>41</v>
      </c>
      <c r="D43" s="140">
        <v>1</v>
      </c>
      <c r="E43" s="141">
        <v>100</v>
      </c>
      <c r="F43" s="118">
        <f>G43*137</f>
        <v>57622.200000000004</v>
      </c>
      <c r="G43" s="142">
        <v>420.6</v>
      </c>
      <c r="H43" s="132">
        <v>1</v>
      </c>
      <c r="I43" s="133" t="s">
        <v>42</v>
      </c>
      <c r="J43" s="134"/>
      <c r="K43" s="135" t="s">
        <v>75</v>
      </c>
      <c r="L43" s="143"/>
      <c r="M43" s="137">
        <v>11</v>
      </c>
      <c r="N43" s="128" t="s">
        <v>44</v>
      </c>
      <c r="O43" s="128" t="s">
        <v>41</v>
      </c>
      <c r="P43" s="128">
        <v>1</v>
      </c>
      <c r="Q43" s="126">
        <f>(D43*G43)*B43</f>
        <v>0</v>
      </c>
    </row>
    <row r="44" spans="1:17" ht="12.75">
      <c r="A44" s="107"/>
      <c r="B44" s="108"/>
      <c r="C44" s="99"/>
      <c r="D44" s="145">
        <f>SUM(B40:B43)*4.44</f>
        <v>0</v>
      </c>
      <c r="E44" s="99"/>
      <c r="F44" s="118">
        <f>G44*137</f>
        <v>0</v>
      </c>
      <c r="G44" s="109"/>
      <c r="H44" s="110"/>
      <c r="I44" s="111"/>
      <c r="J44" s="99"/>
      <c r="K44" s="112" t="s">
        <v>76</v>
      </c>
      <c r="L44" s="100"/>
      <c r="M44" s="105"/>
      <c r="N44" s="105"/>
      <c r="O44" s="99"/>
      <c r="P44" s="99"/>
      <c r="Q44" s="106" t="s">
        <v>15</v>
      </c>
    </row>
    <row r="45" spans="1:17" ht="12.75">
      <c r="A45" s="127">
        <v>80250</v>
      </c>
      <c r="B45" s="114"/>
      <c r="C45" s="146" t="s">
        <v>41</v>
      </c>
      <c r="D45" s="129">
        <v>1</v>
      </c>
      <c r="E45" s="130">
        <v>2220</v>
      </c>
      <c r="F45" s="118">
        <f>G45*137</f>
        <v>192535.68999999997</v>
      </c>
      <c r="G45" s="131">
        <v>1405.37</v>
      </c>
      <c r="H45" s="132">
        <v>1</v>
      </c>
      <c r="I45" s="133" t="s">
        <v>42</v>
      </c>
      <c r="J45" s="134"/>
      <c r="K45" s="135" t="s">
        <v>77</v>
      </c>
      <c r="L45" s="136"/>
      <c r="M45" s="137">
        <v>12</v>
      </c>
      <c r="N45" s="138" t="s">
        <v>44</v>
      </c>
      <c r="O45" s="138" t="s">
        <v>41</v>
      </c>
      <c r="P45" s="138">
        <v>1</v>
      </c>
      <c r="Q45" s="126">
        <f>(D45*G45)*B45</f>
        <v>0</v>
      </c>
    </row>
    <row r="46" spans="1:17" ht="12.75">
      <c r="A46" s="139" t="s">
        <v>78</v>
      </c>
      <c r="B46" s="114"/>
      <c r="C46" s="147" t="s">
        <v>41</v>
      </c>
      <c r="D46" s="140">
        <v>1</v>
      </c>
      <c r="E46" s="141">
        <v>1920</v>
      </c>
      <c r="F46" s="118">
        <f>G46*137</f>
        <v>194637.27000000002</v>
      </c>
      <c r="G46" s="142">
        <v>1420.71</v>
      </c>
      <c r="H46" s="132">
        <v>1</v>
      </c>
      <c r="I46" s="133" t="s">
        <v>42</v>
      </c>
      <c r="J46" s="134"/>
      <c r="K46" s="135" t="s">
        <v>79</v>
      </c>
      <c r="L46" s="143"/>
      <c r="M46" s="137">
        <v>13</v>
      </c>
      <c r="N46" s="128" t="s">
        <v>44</v>
      </c>
      <c r="O46" s="138" t="s">
        <v>41</v>
      </c>
      <c r="P46" s="138">
        <v>1</v>
      </c>
      <c r="Q46" s="126">
        <f>(D46*G46)*B46</f>
        <v>0</v>
      </c>
    </row>
    <row r="47" spans="1:17" ht="12.75">
      <c r="A47" s="144" t="s">
        <v>80</v>
      </c>
      <c r="B47" s="114"/>
      <c r="C47" s="147" t="s">
        <v>41</v>
      </c>
      <c r="D47" s="140">
        <v>1</v>
      </c>
      <c r="E47" s="141">
        <v>1820</v>
      </c>
      <c r="F47" s="118">
        <f>G47*137</f>
        <v>227265.18999999997</v>
      </c>
      <c r="G47" s="142">
        <v>1658.87</v>
      </c>
      <c r="H47" s="132">
        <v>1</v>
      </c>
      <c r="I47" s="133" t="s">
        <v>42</v>
      </c>
      <c r="J47" s="134"/>
      <c r="K47" s="135" t="s">
        <v>81</v>
      </c>
      <c r="L47" s="143"/>
      <c r="M47" s="137">
        <v>13</v>
      </c>
      <c r="N47" s="128" t="s">
        <v>44</v>
      </c>
      <c r="O47" s="128" t="s">
        <v>41</v>
      </c>
      <c r="P47" s="128">
        <v>1</v>
      </c>
      <c r="Q47" s="126">
        <f>(D47*G47)*B47</f>
        <v>0</v>
      </c>
    </row>
    <row r="48" spans="1:17" ht="12.75">
      <c r="A48" s="152"/>
      <c r="B48" s="152"/>
      <c r="C48" s="152"/>
      <c r="D48" s="145">
        <f>SUM(B45:B47)*30</f>
        <v>0</v>
      </c>
      <c r="E48" s="112"/>
      <c r="F48" s="118">
        <f>G48*137</f>
        <v>0</v>
      </c>
      <c r="G48" s="153"/>
      <c r="H48" s="154"/>
      <c r="I48" s="155"/>
      <c r="J48" s="112"/>
      <c r="K48" s="112" t="s">
        <v>82</v>
      </c>
      <c r="L48" s="112"/>
      <c r="M48" s="109"/>
      <c r="N48" s="112"/>
      <c r="O48" s="99"/>
      <c r="P48" s="99"/>
      <c r="Q48" s="156" t="s">
        <v>15</v>
      </c>
    </row>
    <row r="49" spans="1:17" ht="12.75">
      <c r="A49" s="127">
        <v>900071</v>
      </c>
      <c r="B49" s="114"/>
      <c r="C49" s="146" t="s">
        <v>41</v>
      </c>
      <c r="D49" s="129">
        <v>1</v>
      </c>
      <c r="E49" s="130">
        <v>460</v>
      </c>
      <c r="F49" s="118">
        <f>G49*137</f>
        <v>50476.28</v>
      </c>
      <c r="G49" s="131">
        <v>368.44</v>
      </c>
      <c r="H49" s="132">
        <v>1</v>
      </c>
      <c r="I49" s="133" t="s">
        <v>42</v>
      </c>
      <c r="J49" s="134"/>
      <c r="K49" s="135" t="s">
        <v>83</v>
      </c>
      <c r="L49" s="136"/>
      <c r="M49" s="137">
        <v>15</v>
      </c>
      <c r="N49" s="138" t="s">
        <v>44</v>
      </c>
      <c r="O49" s="138" t="s">
        <v>41</v>
      </c>
      <c r="P49" s="138">
        <v>1</v>
      </c>
      <c r="Q49" s="126">
        <f>(D49*G49)*B49</f>
        <v>0</v>
      </c>
    </row>
    <row r="50" spans="1:17" ht="12.75">
      <c r="A50" s="139" t="s">
        <v>84</v>
      </c>
      <c r="B50" s="114"/>
      <c r="C50" s="147" t="s">
        <v>41</v>
      </c>
      <c r="D50" s="140">
        <v>1</v>
      </c>
      <c r="E50" s="141">
        <v>470</v>
      </c>
      <c r="F50" s="118">
        <f>G50*137</f>
        <v>52794.32</v>
      </c>
      <c r="G50" s="142">
        <v>385.36</v>
      </c>
      <c r="H50" s="132">
        <v>1</v>
      </c>
      <c r="I50" s="133" t="s">
        <v>42</v>
      </c>
      <c r="J50" s="134"/>
      <c r="K50" s="135" t="s">
        <v>85</v>
      </c>
      <c r="L50" s="143"/>
      <c r="M50" s="137">
        <v>15</v>
      </c>
      <c r="N50" s="128" t="s">
        <v>44</v>
      </c>
      <c r="O50" s="138" t="s">
        <v>41</v>
      </c>
      <c r="P50" s="138">
        <v>1</v>
      </c>
      <c r="Q50" s="126">
        <f>(D50*G50)*B50</f>
        <v>0</v>
      </c>
    </row>
    <row r="51" spans="1:17" ht="12.75">
      <c r="A51" s="157">
        <v>900075</v>
      </c>
      <c r="B51" s="114"/>
      <c r="C51" s="147" t="s">
        <v>41</v>
      </c>
      <c r="D51" s="140">
        <v>1</v>
      </c>
      <c r="E51" s="141">
        <v>245</v>
      </c>
      <c r="F51" s="118">
        <f>G51*137</f>
        <v>28508.33</v>
      </c>
      <c r="G51" s="142">
        <v>208.09</v>
      </c>
      <c r="H51" s="132">
        <v>1</v>
      </c>
      <c r="I51" s="133" t="s">
        <v>42</v>
      </c>
      <c r="J51" s="134"/>
      <c r="K51" s="135" t="s">
        <v>86</v>
      </c>
      <c r="L51" s="143"/>
      <c r="M51" s="137">
        <v>16</v>
      </c>
      <c r="N51" s="128" t="s">
        <v>44</v>
      </c>
      <c r="O51" s="128" t="s">
        <v>41</v>
      </c>
      <c r="P51" s="128">
        <v>1</v>
      </c>
      <c r="Q51" s="126">
        <f>(D51*G51)*B51</f>
        <v>0</v>
      </c>
    </row>
    <row r="52" spans="1:17" ht="12.75">
      <c r="A52" s="139" t="s">
        <v>87</v>
      </c>
      <c r="B52" s="114"/>
      <c r="C52" s="146" t="s">
        <v>41</v>
      </c>
      <c r="D52" s="129">
        <v>1</v>
      </c>
      <c r="E52" s="130">
        <v>253</v>
      </c>
      <c r="F52" s="118">
        <f>G52*137</f>
        <v>29796.13</v>
      </c>
      <c r="G52" s="131">
        <v>217.49</v>
      </c>
      <c r="H52" s="132">
        <v>1</v>
      </c>
      <c r="I52" s="133" t="s">
        <v>42</v>
      </c>
      <c r="J52" s="134"/>
      <c r="K52" s="135" t="s">
        <v>88</v>
      </c>
      <c r="L52" s="136"/>
      <c r="M52" s="137">
        <v>16</v>
      </c>
      <c r="N52" s="138" t="s">
        <v>44</v>
      </c>
      <c r="O52" s="138" t="s">
        <v>41</v>
      </c>
      <c r="P52" s="138">
        <v>1</v>
      </c>
      <c r="Q52" s="126">
        <f>(D52*G52)*B52</f>
        <v>0</v>
      </c>
    </row>
    <row r="53" spans="1:17" ht="12.75">
      <c r="A53" s="139" t="s">
        <v>89</v>
      </c>
      <c r="B53" s="114"/>
      <c r="C53" s="147" t="s">
        <v>41</v>
      </c>
      <c r="D53" s="140">
        <v>1</v>
      </c>
      <c r="E53" s="141">
        <v>585</v>
      </c>
      <c r="F53" s="118">
        <f>G53*137</f>
        <v>67913.64</v>
      </c>
      <c r="G53" s="142">
        <v>495.72</v>
      </c>
      <c r="H53" s="132">
        <v>1</v>
      </c>
      <c r="I53" s="133" t="s">
        <v>42</v>
      </c>
      <c r="J53" s="134"/>
      <c r="K53" s="135" t="s">
        <v>90</v>
      </c>
      <c r="L53" s="143"/>
      <c r="M53" s="137">
        <v>17</v>
      </c>
      <c r="N53" s="128" t="s">
        <v>44</v>
      </c>
      <c r="O53" s="138" t="s">
        <v>41</v>
      </c>
      <c r="P53" s="138">
        <v>1</v>
      </c>
      <c r="Q53" s="126">
        <f>(D53*G53)*B53</f>
        <v>0</v>
      </c>
    </row>
    <row r="54" spans="1:17" ht="12.75">
      <c r="A54" s="152"/>
      <c r="B54" s="152"/>
      <c r="C54" s="152"/>
      <c r="D54" s="152"/>
      <c r="E54" s="112"/>
      <c r="F54" s="118">
        <f>G54*137</f>
        <v>0</v>
      </c>
      <c r="G54" s="153"/>
      <c r="H54" s="154"/>
      <c r="I54" s="155"/>
      <c r="J54" s="112"/>
      <c r="K54" s="112" t="s">
        <v>91</v>
      </c>
      <c r="L54" s="112"/>
      <c r="M54" s="109"/>
      <c r="N54" s="112"/>
      <c r="O54" s="99"/>
      <c r="P54" s="99"/>
      <c r="Q54" s="156" t="s">
        <v>15</v>
      </c>
    </row>
    <row r="55" spans="1:17" ht="12.75">
      <c r="A55" s="139" t="s">
        <v>92</v>
      </c>
      <c r="B55" s="114"/>
      <c r="C55" s="147" t="s">
        <v>41</v>
      </c>
      <c r="D55" s="140">
        <v>1</v>
      </c>
      <c r="E55" s="141">
        <v>100</v>
      </c>
      <c r="F55" s="118">
        <f>G55*137</f>
        <v>43204.32</v>
      </c>
      <c r="G55" s="142">
        <v>315.36</v>
      </c>
      <c r="H55" s="132">
        <v>1</v>
      </c>
      <c r="I55" s="133" t="s">
        <v>42</v>
      </c>
      <c r="J55" s="134"/>
      <c r="K55" s="135" t="s">
        <v>93</v>
      </c>
      <c r="L55" s="143"/>
      <c r="M55" s="137">
        <v>14</v>
      </c>
      <c r="N55" s="128" t="s">
        <v>44</v>
      </c>
      <c r="O55" s="138" t="s">
        <v>41</v>
      </c>
      <c r="P55" s="138">
        <v>1</v>
      </c>
      <c r="Q55" s="126">
        <f>(D55*G55)*B55</f>
        <v>0</v>
      </c>
    </row>
    <row r="56" spans="1:17" ht="12.75">
      <c r="A56" s="139" t="s">
        <v>94</v>
      </c>
      <c r="B56" s="114"/>
      <c r="C56" s="147" t="s">
        <v>41</v>
      </c>
      <c r="D56" s="140">
        <v>1</v>
      </c>
      <c r="E56" s="141">
        <v>20</v>
      </c>
      <c r="F56" s="118">
        <f>G56*137</f>
        <v>8483.04</v>
      </c>
      <c r="G56" s="142">
        <v>61.92</v>
      </c>
      <c r="H56" s="132">
        <v>1</v>
      </c>
      <c r="I56" s="133" t="s">
        <v>42</v>
      </c>
      <c r="J56" s="134"/>
      <c r="K56" s="135" t="s">
        <v>95</v>
      </c>
      <c r="L56" s="143"/>
      <c r="M56" s="137">
        <v>14</v>
      </c>
      <c r="N56" s="128" t="s">
        <v>44</v>
      </c>
      <c r="O56" s="138" t="s">
        <v>41</v>
      </c>
      <c r="P56" s="138">
        <v>1</v>
      </c>
      <c r="Q56" s="126">
        <f>(D56*G56)*B56</f>
        <v>0</v>
      </c>
    </row>
    <row r="57" spans="1:17" ht="12.75">
      <c r="A57" s="144" t="s">
        <v>96</v>
      </c>
      <c r="B57" s="114"/>
      <c r="C57" s="147" t="s">
        <v>41</v>
      </c>
      <c r="D57" s="140">
        <v>1</v>
      </c>
      <c r="E57" s="141">
        <v>210</v>
      </c>
      <c r="F57" s="118">
        <f>G57*137</f>
        <v>28591.899999999998</v>
      </c>
      <c r="G57" s="142">
        <v>208.7</v>
      </c>
      <c r="H57" s="132">
        <v>1</v>
      </c>
      <c r="I57" s="133" t="s">
        <v>42</v>
      </c>
      <c r="J57" s="134"/>
      <c r="K57" s="135" t="s">
        <v>97</v>
      </c>
      <c r="L57" s="143"/>
      <c r="M57" s="137">
        <v>18</v>
      </c>
      <c r="N57" s="128" t="s">
        <v>44</v>
      </c>
      <c r="O57" s="128" t="s">
        <v>41</v>
      </c>
      <c r="P57" s="128">
        <v>1</v>
      </c>
      <c r="Q57" s="126">
        <f>(D57*G57)*B57</f>
        <v>0</v>
      </c>
    </row>
    <row r="58" spans="1:17" ht="12.75">
      <c r="A58" s="127">
        <v>900022</v>
      </c>
      <c r="B58" s="114"/>
      <c r="C58" s="146" t="s">
        <v>41</v>
      </c>
      <c r="D58" s="129">
        <v>1</v>
      </c>
      <c r="E58" s="130">
        <v>210</v>
      </c>
      <c r="F58" s="118">
        <f>G58*137</f>
        <v>28661.77</v>
      </c>
      <c r="G58" s="131">
        <v>209.21</v>
      </c>
      <c r="H58" s="132">
        <v>1</v>
      </c>
      <c r="I58" s="133" t="s">
        <v>42</v>
      </c>
      <c r="J58" s="134"/>
      <c r="K58" s="135" t="s">
        <v>98</v>
      </c>
      <c r="L58" s="136"/>
      <c r="M58" s="137">
        <v>19</v>
      </c>
      <c r="N58" s="138" t="s">
        <v>44</v>
      </c>
      <c r="O58" s="138" t="s">
        <v>41</v>
      </c>
      <c r="P58" s="138">
        <v>1</v>
      </c>
      <c r="Q58" s="126">
        <f>(D58*G58)*B58</f>
        <v>0</v>
      </c>
    </row>
    <row r="59" spans="1:17" ht="12.75">
      <c r="A59" s="139" t="s">
        <v>99</v>
      </c>
      <c r="B59" s="114"/>
      <c r="C59" s="147" t="s">
        <v>41</v>
      </c>
      <c r="D59" s="140">
        <v>1</v>
      </c>
      <c r="E59" s="141">
        <v>210</v>
      </c>
      <c r="F59" s="118">
        <f>G59*137</f>
        <v>29226.210000000003</v>
      </c>
      <c r="G59" s="142">
        <v>213.33</v>
      </c>
      <c r="H59" s="132">
        <v>1</v>
      </c>
      <c r="I59" s="133" t="s">
        <v>42</v>
      </c>
      <c r="J59" s="134"/>
      <c r="K59" s="135" t="s">
        <v>100</v>
      </c>
      <c r="L59" s="143"/>
      <c r="M59" s="137">
        <v>19</v>
      </c>
      <c r="N59" s="128" t="s">
        <v>44</v>
      </c>
      <c r="O59" s="138" t="s">
        <v>41</v>
      </c>
      <c r="P59" s="138">
        <v>1</v>
      </c>
      <c r="Q59" s="126">
        <f>(D59*G59)*B59</f>
        <v>0</v>
      </c>
    </row>
    <row r="60" spans="1:17" ht="12.75">
      <c r="A60" s="107"/>
      <c r="B60" s="108"/>
      <c r="C60" s="99"/>
      <c r="D60" s="145">
        <f>(B49*11.3)+(B50*11.3)+(B51*10)+(B52*10)+(B53*20)+(B55*5)+(B56*1)+(B57*5)+(B58*5)+(B59*5)</f>
        <v>0</v>
      </c>
      <c r="E60" s="99"/>
      <c r="F60" s="118">
        <f>G60*137</f>
        <v>0</v>
      </c>
      <c r="G60" s="109"/>
      <c r="H60" s="110"/>
      <c r="I60" s="111"/>
      <c r="J60" s="99"/>
      <c r="K60" s="112" t="s">
        <v>101</v>
      </c>
      <c r="L60" s="100"/>
      <c r="M60" s="105"/>
      <c r="N60" s="105"/>
      <c r="O60" s="99"/>
      <c r="P60" s="99"/>
      <c r="Q60" s="106" t="s">
        <v>15</v>
      </c>
    </row>
    <row r="61" spans="1:17" ht="12.75">
      <c r="A61" s="158" t="s">
        <v>102</v>
      </c>
      <c r="B61" s="159"/>
      <c r="C61" s="146" t="s">
        <v>41</v>
      </c>
      <c r="D61" s="146">
        <v>28</v>
      </c>
      <c r="E61" s="160">
        <v>1</v>
      </c>
      <c r="F61" s="118">
        <f>G61*137</f>
        <v>197.28</v>
      </c>
      <c r="G61" s="131">
        <v>1.44</v>
      </c>
      <c r="H61" s="132">
        <v>1</v>
      </c>
      <c r="I61" s="133" t="s">
        <v>42</v>
      </c>
      <c r="J61" s="161"/>
      <c r="K61" s="162" t="s">
        <v>103</v>
      </c>
      <c r="L61" s="136" t="s">
        <v>104</v>
      </c>
      <c r="M61" s="163">
        <v>20</v>
      </c>
      <c r="N61" s="146" t="s">
        <v>44</v>
      </c>
      <c r="O61" s="146" t="s">
        <v>41</v>
      </c>
      <c r="P61" s="146">
        <v>1</v>
      </c>
      <c r="Q61" s="126">
        <f>(D61*G61)*B61</f>
        <v>0</v>
      </c>
    </row>
    <row r="62" spans="1:17" ht="12.75">
      <c r="A62" s="107"/>
      <c r="B62" s="108"/>
      <c r="C62" s="99"/>
      <c r="D62" s="99"/>
      <c r="E62" s="99"/>
      <c r="F62" s="118">
        <f>G62*137</f>
        <v>0</v>
      </c>
      <c r="G62" s="109"/>
      <c r="H62" s="110"/>
      <c r="I62" s="111"/>
      <c r="J62" s="112"/>
      <c r="K62" s="112" t="s">
        <v>105</v>
      </c>
      <c r="L62" s="100"/>
      <c r="M62" s="105"/>
      <c r="N62" s="105"/>
      <c r="O62" s="99"/>
      <c r="P62" s="99"/>
      <c r="Q62" s="106" t="s">
        <v>15</v>
      </c>
    </row>
    <row r="63" spans="1:17" ht="12.75">
      <c r="A63" s="158" t="s">
        <v>106</v>
      </c>
      <c r="B63" s="159"/>
      <c r="C63" s="146" t="s">
        <v>41</v>
      </c>
      <c r="D63" s="146">
        <v>12</v>
      </c>
      <c r="E63" s="160">
        <v>1</v>
      </c>
      <c r="F63" s="118">
        <f>G63*137</f>
        <v>335.65000000000003</v>
      </c>
      <c r="G63" s="131">
        <v>2.45</v>
      </c>
      <c r="H63" s="132">
        <v>1</v>
      </c>
      <c r="I63" s="133" t="s">
        <v>42</v>
      </c>
      <c r="J63" s="161"/>
      <c r="K63" s="164" t="s">
        <v>107</v>
      </c>
      <c r="L63" s="136" t="s">
        <v>108</v>
      </c>
      <c r="M63" s="163">
        <v>21</v>
      </c>
      <c r="N63" s="146" t="s">
        <v>44</v>
      </c>
      <c r="O63" s="146" t="s">
        <v>41</v>
      </c>
      <c r="P63" s="146">
        <v>1</v>
      </c>
      <c r="Q63" s="126">
        <f>(D63*G63)*B63</f>
        <v>0</v>
      </c>
    </row>
    <row r="64" spans="1:17" ht="12.75">
      <c r="A64" s="97"/>
      <c r="B64" s="98"/>
      <c r="C64" s="99"/>
      <c r="D64" s="145">
        <f>(B61+B63)*1.11</f>
        <v>0</v>
      </c>
      <c r="E64" s="99"/>
      <c r="F64" s="118">
        <f>G64*137</f>
        <v>0</v>
      </c>
      <c r="G64" s="101"/>
      <c r="H64" s="102"/>
      <c r="I64" s="103"/>
      <c r="K64" s="165" t="s">
        <v>109</v>
      </c>
      <c r="L64" s="99"/>
      <c r="M64" s="105"/>
      <c r="N64" s="99"/>
      <c r="O64" s="99"/>
      <c r="P64" s="99"/>
      <c r="Q64" s="106" t="s">
        <v>15</v>
      </c>
    </row>
    <row r="65" spans="1:17" ht="12.75">
      <c r="A65" s="166">
        <v>1151</v>
      </c>
      <c r="B65" s="114"/>
      <c r="C65" s="146" t="s">
        <v>41</v>
      </c>
      <c r="D65" s="167">
        <v>20</v>
      </c>
      <c r="E65" s="168">
        <v>3</v>
      </c>
      <c r="F65" s="118">
        <f>G65*137</f>
        <v>291.81</v>
      </c>
      <c r="G65" s="131">
        <v>2.13</v>
      </c>
      <c r="H65" s="132">
        <v>1</v>
      </c>
      <c r="I65" s="133" t="s">
        <v>42</v>
      </c>
      <c r="J65" s="169"/>
      <c r="K65" s="164" t="s">
        <v>110</v>
      </c>
      <c r="L65" s="136" t="s">
        <v>104</v>
      </c>
      <c r="M65" s="163">
        <v>21</v>
      </c>
      <c r="N65" s="146" t="s">
        <v>44</v>
      </c>
      <c r="O65" s="146" t="s">
        <v>41</v>
      </c>
      <c r="P65" s="146">
        <v>1</v>
      </c>
      <c r="Q65" s="126">
        <f>(D65*G65)*B65</f>
        <v>0</v>
      </c>
    </row>
    <row r="66" spans="1:17" ht="12.75">
      <c r="A66" s="170">
        <v>1152</v>
      </c>
      <c r="B66" s="114"/>
      <c r="C66" s="147" t="s">
        <v>41</v>
      </c>
      <c r="D66" s="171">
        <v>20</v>
      </c>
      <c r="E66" s="172">
        <v>3</v>
      </c>
      <c r="F66" s="118">
        <f>G66*137</f>
        <v>291.81</v>
      </c>
      <c r="G66" s="142">
        <v>2.13</v>
      </c>
      <c r="H66" s="132">
        <v>1</v>
      </c>
      <c r="I66" s="133" t="s">
        <v>42</v>
      </c>
      <c r="J66" s="169"/>
      <c r="K66" s="173" t="s">
        <v>111</v>
      </c>
      <c r="L66" s="143" t="s">
        <v>104</v>
      </c>
      <c r="M66" s="163">
        <v>21</v>
      </c>
      <c r="N66" s="147" t="s">
        <v>44</v>
      </c>
      <c r="O66" s="147" t="s">
        <v>41</v>
      </c>
      <c r="P66" s="147">
        <v>1</v>
      </c>
      <c r="Q66" s="126">
        <f>(D66*G66)*B66</f>
        <v>0</v>
      </c>
    </row>
    <row r="67" spans="1:17" ht="12.75">
      <c r="A67" s="157">
        <v>1153</v>
      </c>
      <c r="B67" s="174"/>
      <c r="C67" s="128" t="s">
        <v>41</v>
      </c>
      <c r="D67" s="140">
        <v>20</v>
      </c>
      <c r="E67" s="141">
        <v>3</v>
      </c>
      <c r="F67" s="118">
        <f>G67*137</f>
        <v>295.92</v>
      </c>
      <c r="G67" s="142">
        <v>2.16</v>
      </c>
      <c r="H67" s="132">
        <v>1</v>
      </c>
      <c r="I67" s="133" t="s">
        <v>42</v>
      </c>
      <c r="J67" s="175"/>
      <c r="K67" s="176" t="s">
        <v>112</v>
      </c>
      <c r="L67" s="143" t="s">
        <v>104</v>
      </c>
      <c r="M67" s="163">
        <v>21</v>
      </c>
      <c r="N67" s="128" t="s">
        <v>44</v>
      </c>
      <c r="O67" s="128" t="s">
        <v>41</v>
      </c>
      <c r="P67" s="128">
        <v>1</v>
      </c>
      <c r="Q67" s="126">
        <f>(D67*G67)*B67</f>
        <v>0</v>
      </c>
    </row>
    <row r="68" spans="1:17" ht="12.75">
      <c r="A68" s="166">
        <v>1154</v>
      </c>
      <c r="B68" s="114"/>
      <c r="C68" s="146" t="s">
        <v>41</v>
      </c>
      <c r="D68" s="167">
        <v>20</v>
      </c>
      <c r="E68" s="168">
        <v>3</v>
      </c>
      <c r="F68" s="118">
        <f>G68*137</f>
        <v>291.81</v>
      </c>
      <c r="G68" s="131">
        <v>2.13</v>
      </c>
      <c r="H68" s="132">
        <v>1</v>
      </c>
      <c r="I68" s="133" t="s">
        <v>42</v>
      </c>
      <c r="J68" s="169"/>
      <c r="K68" s="164" t="s">
        <v>113</v>
      </c>
      <c r="L68" s="136" t="s">
        <v>104</v>
      </c>
      <c r="M68" s="163">
        <v>21</v>
      </c>
      <c r="N68" s="146" t="s">
        <v>44</v>
      </c>
      <c r="O68" s="146" t="s">
        <v>41</v>
      </c>
      <c r="P68" s="146">
        <v>1</v>
      </c>
      <c r="Q68" s="177">
        <f>(D68*G68)*B68</f>
        <v>0</v>
      </c>
    </row>
    <row r="69" spans="1:17" ht="12.75">
      <c r="A69" s="170">
        <v>1155</v>
      </c>
      <c r="B69" s="114"/>
      <c r="C69" s="147" t="s">
        <v>41</v>
      </c>
      <c r="D69" s="171">
        <v>20</v>
      </c>
      <c r="E69" s="172">
        <v>3</v>
      </c>
      <c r="F69" s="118">
        <f>G69*137</f>
        <v>286.33</v>
      </c>
      <c r="G69" s="142">
        <v>2.09</v>
      </c>
      <c r="H69" s="132">
        <v>1</v>
      </c>
      <c r="I69" s="133" t="s">
        <v>42</v>
      </c>
      <c r="J69" s="169"/>
      <c r="K69" s="173" t="s">
        <v>114</v>
      </c>
      <c r="L69" s="143" t="s">
        <v>104</v>
      </c>
      <c r="M69" s="163">
        <v>21</v>
      </c>
      <c r="N69" s="147" t="s">
        <v>44</v>
      </c>
      <c r="O69" s="147" t="s">
        <v>41</v>
      </c>
      <c r="P69" s="147">
        <v>1</v>
      </c>
      <c r="Q69" s="126">
        <f>(D69*G69)*B69</f>
        <v>0</v>
      </c>
    </row>
    <row r="70" spans="1:17" ht="12.75">
      <c r="A70" s="170">
        <v>1156</v>
      </c>
      <c r="B70" s="114"/>
      <c r="C70" s="147" t="s">
        <v>41</v>
      </c>
      <c r="D70" s="171">
        <v>20</v>
      </c>
      <c r="E70" s="172">
        <v>3</v>
      </c>
      <c r="F70" s="118">
        <f>G70*137</f>
        <v>293.18</v>
      </c>
      <c r="G70" s="178">
        <v>2.14</v>
      </c>
      <c r="H70" s="132">
        <v>1</v>
      </c>
      <c r="I70" s="133" t="s">
        <v>42</v>
      </c>
      <c r="J70" s="175"/>
      <c r="K70" s="173" t="s">
        <v>115</v>
      </c>
      <c r="L70" s="179" t="s">
        <v>104</v>
      </c>
      <c r="M70" s="163">
        <v>21</v>
      </c>
      <c r="N70" s="147" t="s">
        <v>44</v>
      </c>
      <c r="O70" s="147" t="s">
        <v>41</v>
      </c>
      <c r="P70" s="147">
        <v>1</v>
      </c>
      <c r="Q70" s="126">
        <f>(D70*G70)*B70</f>
        <v>0</v>
      </c>
    </row>
    <row r="71" spans="1:17" ht="12.75">
      <c r="A71" s="170">
        <v>1157</v>
      </c>
      <c r="B71" s="114"/>
      <c r="C71" s="147" t="s">
        <v>41</v>
      </c>
      <c r="D71" s="171">
        <v>20</v>
      </c>
      <c r="E71" s="172">
        <v>3</v>
      </c>
      <c r="F71" s="118">
        <f>G71*137</f>
        <v>286.33</v>
      </c>
      <c r="G71" s="178">
        <v>2.09</v>
      </c>
      <c r="H71" s="132">
        <v>1</v>
      </c>
      <c r="I71" s="133" t="s">
        <v>42</v>
      </c>
      <c r="J71" s="169"/>
      <c r="K71" s="173" t="s">
        <v>116</v>
      </c>
      <c r="L71" s="179" t="s">
        <v>104</v>
      </c>
      <c r="M71" s="163">
        <v>21</v>
      </c>
      <c r="N71" s="147" t="s">
        <v>44</v>
      </c>
      <c r="O71" s="147" t="s">
        <v>41</v>
      </c>
      <c r="P71" s="147">
        <v>1</v>
      </c>
      <c r="Q71" s="126">
        <f>(D71*G71)*B71</f>
        <v>0</v>
      </c>
    </row>
    <row r="72" spans="1:17" ht="12.75">
      <c r="A72" s="97" t="s">
        <v>36</v>
      </c>
      <c r="B72" s="98"/>
      <c r="C72" s="99" t="s">
        <v>37</v>
      </c>
      <c r="D72" s="145">
        <f>SUM(B65:B71)*0.5</f>
        <v>0</v>
      </c>
      <c r="E72" s="99"/>
      <c r="F72" s="118">
        <f>G72*137</f>
        <v>0</v>
      </c>
      <c r="G72" s="101"/>
      <c r="H72" s="102"/>
      <c r="I72" s="103"/>
      <c r="K72" s="165" t="s">
        <v>117</v>
      </c>
      <c r="L72" s="99"/>
      <c r="M72" s="105"/>
      <c r="N72" s="99"/>
      <c r="O72" s="99"/>
      <c r="P72" s="99"/>
      <c r="Q72" s="106" t="s">
        <v>15</v>
      </c>
    </row>
    <row r="73" spans="1:17" ht="12.75">
      <c r="A73" s="127">
        <v>60011</v>
      </c>
      <c r="B73" s="148"/>
      <c r="C73" s="146" t="s">
        <v>41</v>
      </c>
      <c r="D73" s="129">
        <v>16</v>
      </c>
      <c r="E73" s="130">
        <v>50</v>
      </c>
      <c r="F73" s="118">
        <f>G73*137</f>
        <v>405.52</v>
      </c>
      <c r="G73" s="131">
        <v>2.96</v>
      </c>
      <c r="H73" s="132">
        <v>1</v>
      </c>
      <c r="I73" s="133" t="s">
        <v>42</v>
      </c>
      <c r="J73" s="134" t="s">
        <v>118</v>
      </c>
      <c r="K73" s="135" t="s">
        <v>119</v>
      </c>
      <c r="L73" s="136" t="s">
        <v>104</v>
      </c>
      <c r="M73" s="137">
        <v>22</v>
      </c>
      <c r="N73" s="138" t="s">
        <v>44</v>
      </c>
      <c r="O73" s="138" t="s">
        <v>41</v>
      </c>
      <c r="P73" s="138">
        <v>1</v>
      </c>
      <c r="Q73" s="126">
        <f>(D73*G73)*B73</f>
        <v>0</v>
      </c>
    </row>
    <row r="74" spans="1:17" ht="12.75">
      <c r="A74" s="139" t="s">
        <v>120</v>
      </c>
      <c r="B74" s="114"/>
      <c r="C74" s="147" t="s">
        <v>41</v>
      </c>
      <c r="D74" s="140">
        <v>14</v>
      </c>
      <c r="E74" s="141">
        <v>40</v>
      </c>
      <c r="F74" s="118">
        <f>G74*137</f>
        <v>397.3</v>
      </c>
      <c r="G74" s="142">
        <v>2.9</v>
      </c>
      <c r="H74" s="132">
        <v>1</v>
      </c>
      <c r="I74" s="133" t="s">
        <v>42</v>
      </c>
      <c r="J74" s="134" t="s">
        <v>121</v>
      </c>
      <c r="K74" s="135" t="s">
        <v>122</v>
      </c>
      <c r="L74" s="143" t="s">
        <v>108</v>
      </c>
      <c r="M74" s="137">
        <v>22</v>
      </c>
      <c r="N74" s="128" t="s">
        <v>44</v>
      </c>
      <c r="O74" s="138" t="s">
        <v>41</v>
      </c>
      <c r="P74" s="138">
        <v>1</v>
      </c>
      <c r="Q74" s="126">
        <f>(D74*G74)*B74</f>
        <v>0</v>
      </c>
    </row>
    <row r="75" spans="1:17" ht="12.75">
      <c r="A75" s="144" t="s">
        <v>123</v>
      </c>
      <c r="B75" s="114"/>
      <c r="C75" s="147" t="s">
        <v>41</v>
      </c>
      <c r="D75" s="140">
        <v>20</v>
      </c>
      <c r="E75" s="141">
        <v>15</v>
      </c>
      <c r="F75" s="118">
        <f>G75*137</f>
        <v>391.82</v>
      </c>
      <c r="G75" s="142">
        <v>2.86</v>
      </c>
      <c r="H75" s="132">
        <v>1</v>
      </c>
      <c r="I75" s="133" t="s">
        <v>42</v>
      </c>
      <c r="J75" s="134"/>
      <c r="K75" s="180" t="s">
        <v>124</v>
      </c>
      <c r="L75" s="143" t="s">
        <v>125</v>
      </c>
      <c r="M75" s="137">
        <v>22</v>
      </c>
      <c r="N75" s="128" t="s">
        <v>44</v>
      </c>
      <c r="O75" s="128" t="s">
        <v>41</v>
      </c>
      <c r="P75" s="128">
        <v>1</v>
      </c>
      <c r="Q75" s="126">
        <f>(D75*G75)*B75</f>
        <v>0</v>
      </c>
    </row>
    <row r="76" spans="1:17" ht="12.75">
      <c r="A76" s="181" t="s">
        <v>126</v>
      </c>
      <c r="B76" s="148"/>
      <c r="C76" s="147" t="s">
        <v>41</v>
      </c>
      <c r="D76" s="171">
        <v>40</v>
      </c>
      <c r="E76" s="172">
        <v>50</v>
      </c>
      <c r="F76" s="118">
        <f>G76*137</f>
        <v>463.06</v>
      </c>
      <c r="G76" s="178">
        <v>3.38</v>
      </c>
      <c r="H76" s="132">
        <v>1</v>
      </c>
      <c r="I76" s="133" t="s">
        <v>42</v>
      </c>
      <c r="J76" s="182" t="s">
        <v>121</v>
      </c>
      <c r="K76" s="173" t="s">
        <v>127</v>
      </c>
      <c r="L76" s="179" t="s">
        <v>128</v>
      </c>
      <c r="M76" s="137">
        <v>22</v>
      </c>
      <c r="N76" s="147" t="s">
        <v>44</v>
      </c>
      <c r="O76" s="147" t="s">
        <v>41</v>
      </c>
      <c r="P76" s="147">
        <v>1</v>
      </c>
      <c r="Q76" s="126">
        <f>(D76*G76)*B76</f>
        <v>0</v>
      </c>
    </row>
    <row r="77" spans="1:17" ht="12.75">
      <c r="A77" s="97" t="s">
        <v>36</v>
      </c>
      <c r="B77" s="98"/>
      <c r="C77" s="99" t="s">
        <v>37</v>
      </c>
      <c r="D77" s="145">
        <f>SUM(B73:B76)</f>
        <v>0</v>
      </c>
      <c r="E77" s="99"/>
      <c r="F77" s="118">
        <f>G77*137</f>
        <v>0</v>
      </c>
      <c r="G77" s="101"/>
      <c r="H77" s="102"/>
      <c r="I77" s="103"/>
      <c r="K77" s="165" t="s">
        <v>129</v>
      </c>
      <c r="L77" s="99"/>
      <c r="M77" s="105"/>
      <c r="N77" s="99"/>
      <c r="O77" s="99"/>
      <c r="P77" s="99"/>
      <c r="Q77" s="106" t="s">
        <v>15</v>
      </c>
    </row>
    <row r="78" spans="1:17" ht="12.75">
      <c r="A78" s="127">
        <v>81011</v>
      </c>
      <c r="B78" s="114"/>
      <c r="C78" s="146" t="s">
        <v>41</v>
      </c>
      <c r="D78" s="129">
        <v>6</v>
      </c>
      <c r="E78" s="130">
        <v>18</v>
      </c>
      <c r="F78" s="118">
        <f>G78*137</f>
        <v>415.10999999999996</v>
      </c>
      <c r="G78" s="131">
        <v>3.03</v>
      </c>
      <c r="H78" s="132">
        <v>1</v>
      </c>
      <c r="I78" s="133" t="s">
        <v>42</v>
      </c>
      <c r="J78" s="134"/>
      <c r="K78" s="135" t="s">
        <v>130</v>
      </c>
      <c r="L78" s="136" t="s">
        <v>104</v>
      </c>
      <c r="M78" s="137">
        <v>23</v>
      </c>
      <c r="N78" s="138" t="s">
        <v>44</v>
      </c>
      <c r="O78" s="138" t="s">
        <v>41</v>
      </c>
      <c r="P78" s="138">
        <v>1</v>
      </c>
      <c r="Q78" s="126">
        <f>(D78*G78)*B78</f>
        <v>0</v>
      </c>
    </row>
    <row r="79" spans="1:17" ht="12.75">
      <c r="A79" s="139" t="s">
        <v>131</v>
      </c>
      <c r="B79" s="114"/>
      <c r="C79" s="147" t="s">
        <v>41</v>
      </c>
      <c r="D79" s="140">
        <v>6</v>
      </c>
      <c r="E79" s="141">
        <v>30</v>
      </c>
      <c r="F79" s="118">
        <f>G79*137</f>
        <v>456.21000000000004</v>
      </c>
      <c r="G79" s="142">
        <v>3.33</v>
      </c>
      <c r="H79" s="132">
        <v>1</v>
      </c>
      <c r="I79" s="133" t="s">
        <v>42</v>
      </c>
      <c r="J79" s="134"/>
      <c r="K79" s="135" t="s">
        <v>132</v>
      </c>
      <c r="L79" s="143"/>
      <c r="M79" s="137">
        <v>23</v>
      </c>
      <c r="N79" s="128" t="s">
        <v>44</v>
      </c>
      <c r="O79" s="138" t="s">
        <v>41</v>
      </c>
      <c r="P79" s="138">
        <v>1</v>
      </c>
      <c r="Q79" s="126">
        <f>(D79*G79)*B79</f>
        <v>0</v>
      </c>
    </row>
    <row r="80" spans="1:17" ht="12.75">
      <c r="A80" s="144" t="s">
        <v>133</v>
      </c>
      <c r="B80" s="114"/>
      <c r="C80" s="147" t="s">
        <v>41</v>
      </c>
      <c r="D80" s="140">
        <v>6</v>
      </c>
      <c r="E80" s="141">
        <v>25</v>
      </c>
      <c r="F80" s="118">
        <f>G80*137</f>
        <v>464.43</v>
      </c>
      <c r="G80" s="142">
        <v>3.39</v>
      </c>
      <c r="H80" s="132">
        <v>1</v>
      </c>
      <c r="I80" s="133" t="s">
        <v>42</v>
      </c>
      <c r="J80" s="134"/>
      <c r="K80" s="180" t="s">
        <v>134</v>
      </c>
      <c r="L80" s="143" t="s">
        <v>108</v>
      </c>
      <c r="M80" s="137">
        <v>23</v>
      </c>
      <c r="N80" s="128" t="s">
        <v>44</v>
      </c>
      <c r="O80" s="128" t="s">
        <v>41</v>
      </c>
      <c r="P80" s="128">
        <v>1</v>
      </c>
      <c r="Q80" s="126">
        <f>(D80*G80)*B80</f>
        <v>0</v>
      </c>
    </row>
    <row r="81" spans="1:17" ht="12.75">
      <c r="A81" s="181" t="s">
        <v>135</v>
      </c>
      <c r="B81" s="114"/>
      <c r="C81" s="147" t="s">
        <v>41</v>
      </c>
      <c r="D81" s="171">
        <v>6</v>
      </c>
      <c r="E81" s="172">
        <v>30</v>
      </c>
      <c r="F81" s="118">
        <f>G81*137</f>
        <v>389.08</v>
      </c>
      <c r="G81" s="178">
        <v>2.84</v>
      </c>
      <c r="H81" s="132">
        <v>1</v>
      </c>
      <c r="I81" s="133" t="s">
        <v>42</v>
      </c>
      <c r="J81" s="182"/>
      <c r="K81" s="173" t="s">
        <v>136</v>
      </c>
      <c r="L81" s="179" t="s">
        <v>128</v>
      </c>
      <c r="M81" s="137">
        <v>23</v>
      </c>
      <c r="N81" s="147" t="s">
        <v>44</v>
      </c>
      <c r="O81" s="147" t="s">
        <v>41</v>
      </c>
      <c r="P81" s="147">
        <v>1</v>
      </c>
      <c r="Q81" s="126">
        <f>(D81*G81)*B81</f>
        <v>0</v>
      </c>
    </row>
    <row r="82" spans="1:17" ht="12.75">
      <c r="A82" s="181" t="s">
        <v>137</v>
      </c>
      <c r="B82" s="114"/>
      <c r="C82" s="147" t="s">
        <v>41</v>
      </c>
      <c r="D82" s="171">
        <v>6</v>
      </c>
      <c r="E82" s="141">
        <v>25</v>
      </c>
      <c r="F82" s="118">
        <f>G82*137</f>
        <v>445.25</v>
      </c>
      <c r="G82" s="142">
        <v>3.25</v>
      </c>
      <c r="H82" s="183">
        <v>1</v>
      </c>
      <c r="I82" s="184" t="s">
        <v>42</v>
      </c>
      <c r="J82" s="134"/>
      <c r="K82" s="173" t="s">
        <v>138</v>
      </c>
      <c r="L82" s="179" t="s">
        <v>104</v>
      </c>
      <c r="M82" s="137">
        <v>23</v>
      </c>
      <c r="N82" s="147" t="s">
        <v>44</v>
      </c>
      <c r="O82" s="147" t="s">
        <v>41</v>
      </c>
      <c r="P82" s="147">
        <v>1</v>
      </c>
      <c r="Q82" s="126">
        <f>(D82*G82)*B82</f>
        <v>0</v>
      </c>
    </row>
    <row r="83" spans="1:17" ht="12.75">
      <c r="A83" s="185"/>
      <c r="B83" s="186"/>
      <c r="C83" s="99"/>
      <c r="D83" s="145">
        <f>SUM(B78:B82)</f>
        <v>0</v>
      </c>
      <c r="F83" s="118">
        <f>G83*137</f>
        <v>0</v>
      </c>
      <c r="G83" s="187"/>
      <c r="H83" s="188"/>
      <c r="I83" s="189"/>
      <c r="K83" s="104" t="s">
        <v>139</v>
      </c>
      <c r="L83" s="112"/>
      <c r="M83" s="109"/>
      <c r="N83" s="112"/>
      <c r="O83" s="99"/>
      <c r="P83" s="99"/>
      <c r="Q83" s="156" t="s">
        <v>15</v>
      </c>
    </row>
    <row r="84" spans="1:17" ht="12.75">
      <c r="A84" s="97"/>
      <c r="B84" s="190"/>
      <c r="C84" s="99"/>
      <c r="D84" s="99"/>
      <c r="E84" s="99"/>
      <c r="F84" s="118">
        <f>G84*137</f>
        <v>0</v>
      </c>
      <c r="G84" s="142"/>
      <c r="H84" s="191"/>
      <c r="I84" s="192"/>
      <c r="J84" s="143"/>
      <c r="K84" s="112" t="s">
        <v>140</v>
      </c>
      <c r="L84" s="128"/>
      <c r="M84" s="105"/>
      <c r="N84" s="99"/>
      <c r="O84" s="99"/>
      <c r="P84" s="99"/>
      <c r="Q84" s="106" t="s">
        <v>15</v>
      </c>
    </row>
    <row r="85" spans="1:17" ht="12.75">
      <c r="A85" s="157">
        <v>61113</v>
      </c>
      <c r="B85" s="148"/>
      <c r="C85" s="128" t="s">
        <v>41</v>
      </c>
      <c r="D85" s="140">
        <v>5000</v>
      </c>
      <c r="E85" s="128">
        <v>1</v>
      </c>
      <c r="F85" s="118">
        <f>G85*137</f>
        <v>6.8500000000000005</v>
      </c>
      <c r="G85" s="142">
        <v>0.05</v>
      </c>
      <c r="H85" s="132">
        <v>1</v>
      </c>
      <c r="I85" s="133" t="s">
        <v>42</v>
      </c>
      <c r="J85" s="134" t="s">
        <v>141</v>
      </c>
      <c r="K85" s="162" t="s">
        <v>142</v>
      </c>
      <c r="L85" s="128"/>
      <c r="M85" s="193">
        <v>24</v>
      </c>
      <c r="N85" s="128" t="s">
        <v>44</v>
      </c>
      <c r="O85" s="128" t="s">
        <v>41</v>
      </c>
      <c r="P85" s="128">
        <v>1</v>
      </c>
      <c r="Q85" s="126">
        <f>(D85*G85)*B85</f>
        <v>0</v>
      </c>
    </row>
    <row r="86" spans="1:17" ht="12.75">
      <c r="A86" s="157">
        <v>61116</v>
      </c>
      <c r="B86" s="148"/>
      <c r="C86" s="128" t="s">
        <v>41</v>
      </c>
      <c r="D86" s="140">
        <v>3000</v>
      </c>
      <c r="E86" s="128">
        <v>1</v>
      </c>
      <c r="F86" s="118">
        <f>G86*137</f>
        <v>6.8500000000000005</v>
      </c>
      <c r="G86" s="142">
        <v>0.05</v>
      </c>
      <c r="H86" s="132">
        <v>1</v>
      </c>
      <c r="I86" s="133" t="s">
        <v>42</v>
      </c>
      <c r="J86" s="134" t="s">
        <v>143</v>
      </c>
      <c r="K86" s="162" t="s">
        <v>144</v>
      </c>
      <c r="L86" s="128"/>
      <c r="M86" s="193">
        <v>24</v>
      </c>
      <c r="N86" s="128" t="s">
        <v>44</v>
      </c>
      <c r="O86" s="128" t="s">
        <v>41</v>
      </c>
      <c r="P86" s="128">
        <v>1</v>
      </c>
      <c r="Q86" s="126">
        <f>(D86*G86)*B86</f>
        <v>0</v>
      </c>
    </row>
    <row r="87" spans="1:17" ht="12.75">
      <c r="A87" s="194"/>
      <c r="B87" s="112"/>
      <c r="C87" s="194"/>
      <c r="D87" s="195">
        <f>SUM(B85:B86)</f>
        <v>0</v>
      </c>
      <c r="E87" s="99"/>
      <c r="F87" s="118">
        <f>G87*137</f>
        <v>0</v>
      </c>
      <c r="G87" s="109"/>
      <c r="H87" s="110"/>
      <c r="I87" s="111"/>
      <c r="J87" s="100"/>
      <c r="K87" s="112" t="s">
        <v>145</v>
      </c>
      <c r="L87" s="99"/>
      <c r="M87" s="105"/>
      <c r="N87" s="99"/>
      <c r="O87" s="99"/>
      <c r="P87" s="99"/>
      <c r="Q87" s="106" t="s">
        <v>15</v>
      </c>
    </row>
    <row r="88" spans="1:17" s="202" customFormat="1" ht="12.75">
      <c r="A88" s="196">
        <v>61120</v>
      </c>
      <c r="B88" s="148"/>
      <c r="C88" s="197" t="s">
        <v>41</v>
      </c>
      <c r="D88" s="198">
        <v>12</v>
      </c>
      <c r="E88" s="199">
        <v>1</v>
      </c>
      <c r="F88" s="118">
        <f>G88*137</f>
        <v>383.59999999999997</v>
      </c>
      <c r="G88" s="200">
        <v>2.8</v>
      </c>
      <c r="H88" s="132">
        <v>1</v>
      </c>
      <c r="I88" s="133" t="s">
        <v>42</v>
      </c>
      <c r="J88" s="98"/>
      <c r="K88" s="201" t="s">
        <v>146</v>
      </c>
      <c r="L88" s="199"/>
      <c r="M88" s="193">
        <v>24</v>
      </c>
      <c r="N88" s="197" t="s">
        <v>44</v>
      </c>
      <c r="O88" s="197" t="s">
        <v>41</v>
      </c>
      <c r="P88" s="197">
        <v>1</v>
      </c>
      <c r="Q88" s="126">
        <f>(D88*G88)*B88</f>
        <v>0</v>
      </c>
    </row>
    <row r="89" spans="1:17" s="202" customFormat="1" ht="12.75">
      <c r="A89" s="196">
        <v>61121</v>
      </c>
      <c r="B89" s="148"/>
      <c r="C89" s="197" t="s">
        <v>41</v>
      </c>
      <c r="D89" s="198">
        <v>50</v>
      </c>
      <c r="E89" s="199">
        <v>1</v>
      </c>
      <c r="F89" s="118">
        <f>G89*137</f>
        <v>187.69000000000003</v>
      </c>
      <c r="G89" s="200">
        <v>1.37</v>
      </c>
      <c r="H89" s="132">
        <v>1</v>
      </c>
      <c r="I89" s="133" t="s">
        <v>42</v>
      </c>
      <c r="J89" s="98"/>
      <c r="K89" s="201" t="s">
        <v>147</v>
      </c>
      <c r="L89" s="199"/>
      <c r="M89" s="193">
        <v>24</v>
      </c>
      <c r="N89" s="197" t="s">
        <v>44</v>
      </c>
      <c r="O89" s="197" t="s">
        <v>41</v>
      </c>
      <c r="P89" s="197">
        <v>1</v>
      </c>
      <c r="Q89" s="126">
        <f>(D89*G89)*B89</f>
        <v>0</v>
      </c>
    </row>
    <row r="90" spans="1:17" s="202" customFormat="1" ht="12.75">
      <c r="A90" s="196">
        <v>61122</v>
      </c>
      <c r="B90" s="148"/>
      <c r="C90" s="197" t="s">
        <v>41</v>
      </c>
      <c r="D90" s="198">
        <v>50</v>
      </c>
      <c r="E90" s="199">
        <v>1</v>
      </c>
      <c r="F90" s="118">
        <f>G90*137</f>
        <v>187.69000000000003</v>
      </c>
      <c r="G90" s="200">
        <v>1.37</v>
      </c>
      <c r="H90" s="132">
        <v>1</v>
      </c>
      <c r="I90" s="133" t="s">
        <v>42</v>
      </c>
      <c r="J90" s="98"/>
      <c r="K90" s="201" t="s">
        <v>148</v>
      </c>
      <c r="L90" s="199"/>
      <c r="M90" s="193">
        <v>24</v>
      </c>
      <c r="N90" s="197" t="s">
        <v>44</v>
      </c>
      <c r="O90" s="197" t="s">
        <v>41</v>
      </c>
      <c r="P90" s="197">
        <v>1</v>
      </c>
      <c r="Q90" s="126">
        <f>(D90*G90)*B90</f>
        <v>0</v>
      </c>
    </row>
    <row r="91" spans="1:17" s="202" customFormat="1" ht="12.75">
      <c r="A91" s="196">
        <v>61123</v>
      </c>
      <c r="B91" s="148"/>
      <c r="C91" s="197" t="s">
        <v>41</v>
      </c>
      <c r="D91" s="198">
        <v>50</v>
      </c>
      <c r="E91" s="199">
        <v>1</v>
      </c>
      <c r="F91" s="118">
        <f>G91*137</f>
        <v>134.26</v>
      </c>
      <c r="G91" s="200">
        <v>0.98</v>
      </c>
      <c r="H91" s="132">
        <v>1</v>
      </c>
      <c r="I91" s="133" t="s">
        <v>42</v>
      </c>
      <c r="J91" s="98"/>
      <c r="K91" s="201" t="s">
        <v>149</v>
      </c>
      <c r="L91" s="199"/>
      <c r="M91" s="193">
        <v>24</v>
      </c>
      <c r="N91" s="197" t="s">
        <v>44</v>
      </c>
      <c r="O91" s="197" t="s">
        <v>41</v>
      </c>
      <c r="P91" s="197">
        <v>1</v>
      </c>
      <c r="Q91" s="126">
        <f>(D91*G91)*B91</f>
        <v>0</v>
      </c>
    </row>
    <row r="92" spans="1:17" s="202" customFormat="1" ht="12.75">
      <c r="A92" s="196">
        <v>61124</v>
      </c>
      <c r="B92" s="148"/>
      <c r="C92" s="197" t="s">
        <v>41</v>
      </c>
      <c r="D92" s="198">
        <v>50</v>
      </c>
      <c r="E92" s="199">
        <v>1</v>
      </c>
      <c r="F92" s="118">
        <f>G92*137</f>
        <v>109.60000000000001</v>
      </c>
      <c r="G92" s="200">
        <v>0.8</v>
      </c>
      <c r="H92" s="132">
        <v>1</v>
      </c>
      <c r="I92" s="133" t="s">
        <v>42</v>
      </c>
      <c r="J92" s="98"/>
      <c r="K92" s="201" t="s">
        <v>150</v>
      </c>
      <c r="L92" s="199"/>
      <c r="M92" s="193">
        <v>24</v>
      </c>
      <c r="N92" s="197" t="s">
        <v>44</v>
      </c>
      <c r="O92" s="197" t="s">
        <v>41</v>
      </c>
      <c r="P92" s="197">
        <v>1</v>
      </c>
      <c r="Q92" s="126">
        <f>(D92*G92)*B92</f>
        <v>0</v>
      </c>
    </row>
    <row r="93" spans="1:17" s="202" customFormat="1" ht="12.75">
      <c r="A93" s="196">
        <v>61125</v>
      </c>
      <c r="B93" s="148"/>
      <c r="C93" s="197" t="s">
        <v>41</v>
      </c>
      <c r="D93" s="198">
        <v>50</v>
      </c>
      <c r="E93" s="199">
        <v>1</v>
      </c>
      <c r="F93" s="118">
        <f>G93*137</f>
        <v>109.60000000000001</v>
      </c>
      <c r="G93" s="200">
        <v>0.8</v>
      </c>
      <c r="H93" s="132">
        <v>1</v>
      </c>
      <c r="I93" s="133" t="s">
        <v>42</v>
      </c>
      <c r="J93" s="98"/>
      <c r="K93" s="201" t="s">
        <v>151</v>
      </c>
      <c r="L93" s="199"/>
      <c r="M93" s="193">
        <v>24</v>
      </c>
      <c r="N93" s="197" t="s">
        <v>44</v>
      </c>
      <c r="O93" s="197" t="s">
        <v>41</v>
      </c>
      <c r="P93" s="197">
        <v>1</v>
      </c>
      <c r="Q93" s="126">
        <f>(D93*G93)*B93</f>
        <v>0</v>
      </c>
    </row>
    <row r="94" spans="1:17" s="202" customFormat="1" ht="12.75">
      <c r="A94" s="196">
        <v>61126</v>
      </c>
      <c r="B94" s="148"/>
      <c r="C94" s="197" t="s">
        <v>41</v>
      </c>
      <c r="D94" s="198">
        <v>5</v>
      </c>
      <c r="E94" s="199">
        <v>1</v>
      </c>
      <c r="F94" s="118">
        <f>G94*137</f>
        <v>512.38</v>
      </c>
      <c r="G94" s="200">
        <v>3.74</v>
      </c>
      <c r="H94" s="132">
        <v>1</v>
      </c>
      <c r="I94" s="133" t="s">
        <v>42</v>
      </c>
      <c r="J94" s="98"/>
      <c r="K94" s="201" t="s">
        <v>152</v>
      </c>
      <c r="L94" s="199"/>
      <c r="M94" s="193">
        <v>24</v>
      </c>
      <c r="N94" s="197" t="s">
        <v>44</v>
      </c>
      <c r="O94" s="197" t="s">
        <v>41</v>
      </c>
      <c r="P94" s="197">
        <v>1</v>
      </c>
      <c r="Q94" s="126">
        <f>(D94*G94)*B94</f>
        <v>0</v>
      </c>
    </row>
    <row r="95" spans="1:17" s="202" customFormat="1" ht="12.75">
      <c r="A95" s="196">
        <v>61127</v>
      </c>
      <c r="B95" s="148"/>
      <c r="C95" s="197" t="s">
        <v>41</v>
      </c>
      <c r="D95" s="198">
        <v>5</v>
      </c>
      <c r="E95" s="199">
        <v>1</v>
      </c>
      <c r="F95" s="118">
        <f>G95*137</f>
        <v>506.90000000000003</v>
      </c>
      <c r="G95" s="200">
        <v>3.7</v>
      </c>
      <c r="H95" s="132">
        <v>1</v>
      </c>
      <c r="I95" s="133" t="s">
        <v>42</v>
      </c>
      <c r="J95" s="98"/>
      <c r="K95" s="201" t="s">
        <v>153</v>
      </c>
      <c r="L95" s="199"/>
      <c r="M95" s="193">
        <v>24</v>
      </c>
      <c r="N95" s="197" t="s">
        <v>44</v>
      </c>
      <c r="O95" s="197" t="s">
        <v>41</v>
      </c>
      <c r="P95" s="197">
        <v>1</v>
      </c>
      <c r="Q95" s="126">
        <f>(D95*G95)*B95</f>
        <v>0</v>
      </c>
    </row>
    <row r="96" spans="1:17" s="202" customFormat="1" ht="12.75">
      <c r="A96" s="196">
        <v>61128</v>
      </c>
      <c r="B96" s="148"/>
      <c r="C96" s="197" t="s">
        <v>41</v>
      </c>
      <c r="D96" s="198">
        <v>5</v>
      </c>
      <c r="E96" s="199">
        <v>1</v>
      </c>
      <c r="F96" s="118">
        <f>G96*137</f>
        <v>519.23</v>
      </c>
      <c r="G96" s="200">
        <v>3.79</v>
      </c>
      <c r="H96" s="132">
        <v>1</v>
      </c>
      <c r="I96" s="133" t="s">
        <v>42</v>
      </c>
      <c r="J96" s="98"/>
      <c r="K96" s="201" t="s">
        <v>154</v>
      </c>
      <c r="L96" s="199"/>
      <c r="M96" s="193">
        <v>24</v>
      </c>
      <c r="N96" s="197" t="s">
        <v>44</v>
      </c>
      <c r="O96" s="197" t="s">
        <v>41</v>
      </c>
      <c r="P96" s="197">
        <v>1</v>
      </c>
      <c r="Q96" s="126">
        <f>(D96*G96)*B96</f>
        <v>0</v>
      </c>
    </row>
    <row r="97" spans="1:17" s="202" customFormat="1" ht="12.75">
      <c r="A97" s="196">
        <v>61129</v>
      </c>
      <c r="B97" s="148"/>
      <c r="C97" s="197" t="s">
        <v>41</v>
      </c>
      <c r="D97" s="198">
        <v>5</v>
      </c>
      <c r="E97" s="199">
        <v>1</v>
      </c>
      <c r="F97" s="118">
        <f>G97*137</f>
        <v>912.4200000000001</v>
      </c>
      <c r="G97" s="200">
        <v>6.66</v>
      </c>
      <c r="H97" s="132">
        <v>1</v>
      </c>
      <c r="I97" s="133" t="s">
        <v>42</v>
      </c>
      <c r="J97" s="98"/>
      <c r="K97" s="201" t="s">
        <v>155</v>
      </c>
      <c r="L97" s="199"/>
      <c r="M97" s="193">
        <v>24</v>
      </c>
      <c r="N97" s="197" t="s">
        <v>44</v>
      </c>
      <c r="O97" s="197" t="s">
        <v>41</v>
      </c>
      <c r="P97" s="197">
        <v>1</v>
      </c>
      <c r="Q97" s="126">
        <f>(D97*G97)*B97</f>
        <v>0</v>
      </c>
    </row>
    <row r="98" spans="1:17" s="202" customFormat="1" ht="12.75">
      <c r="A98" s="196">
        <v>61130</v>
      </c>
      <c r="B98" s="148"/>
      <c r="C98" s="197" t="s">
        <v>41</v>
      </c>
      <c r="D98" s="198">
        <v>5</v>
      </c>
      <c r="E98" s="199">
        <v>1</v>
      </c>
      <c r="F98" s="118">
        <f>G98*137</f>
        <v>974.07</v>
      </c>
      <c r="G98" s="200">
        <v>7.11</v>
      </c>
      <c r="H98" s="132">
        <v>1</v>
      </c>
      <c r="I98" s="133" t="s">
        <v>42</v>
      </c>
      <c r="J98" s="98"/>
      <c r="K98" s="201" t="s">
        <v>156</v>
      </c>
      <c r="L98" s="199"/>
      <c r="M98" s="193">
        <v>24</v>
      </c>
      <c r="N98" s="197" t="s">
        <v>44</v>
      </c>
      <c r="O98" s="197" t="s">
        <v>41</v>
      </c>
      <c r="P98" s="197">
        <v>1</v>
      </c>
      <c r="Q98" s="126">
        <f>(D98*G98)*B98</f>
        <v>0</v>
      </c>
    </row>
    <row r="99" spans="1:17" ht="12.75">
      <c r="A99" s="127">
        <v>61101</v>
      </c>
      <c r="B99" s="148"/>
      <c r="C99" s="138" t="s">
        <v>41</v>
      </c>
      <c r="D99" s="129">
        <v>10</v>
      </c>
      <c r="E99" s="203">
        <v>1</v>
      </c>
      <c r="F99" s="118">
        <f>G99*137</f>
        <v>41.10000000000001</v>
      </c>
      <c r="G99" s="200">
        <v>0.30000000000000004</v>
      </c>
      <c r="H99" s="132">
        <v>1</v>
      </c>
      <c r="I99" s="133" t="s">
        <v>42</v>
      </c>
      <c r="J99" s="136"/>
      <c r="K99" s="135" t="s">
        <v>157</v>
      </c>
      <c r="L99" s="138" t="s">
        <v>158</v>
      </c>
      <c r="M99" s="204">
        <v>25</v>
      </c>
      <c r="N99" s="138" t="s">
        <v>44</v>
      </c>
      <c r="O99" s="138" t="s">
        <v>41</v>
      </c>
      <c r="P99" s="138">
        <v>1</v>
      </c>
      <c r="Q99" s="126">
        <f>(D99*G99)*B99</f>
        <v>0</v>
      </c>
    </row>
    <row r="100" spans="1:17" ht="12.75">
      <c r="A100" s="157">
        <v>61102</v>
      </c>
      <c r="B100" s="148"/>
      <c r="C100" s="128" t="s">
        <v>41</v>
      </c>
      <c r="D100" s="140">
        <v>10</v>
      </c>
      <c r="E100" s="107">
        <v>1</v>
      </c>
      <c r="F100" s="118">
        <f>G100*137</f>
        <v>56.169999999999995</v>
      </c>
      <c r="G100" s="200">
        <v>0.41</v>
      </c>
      <c r="H100" s="132">
        <v>1</v>
      </c>
      <c r="I100" s="133" t="s">
        <v>42</v>
      </c>
      <c r="J100" s="143"/>
      <c r="K100" s="180" t="s">
        <v>157</v>
      </c>
      <c r="L100" s="128" t="s">
        <v>159</v>
      </c>
      <c r="M100" s="204">
        <v>25</v>
      </c>
      <c r="N100" s="128" t="s">
        <v>44</v>
      </c>
      <c r="O100" s="128" t="s">
        <v>41</v>
      </c>
      <c r="P100" s="128">
        <v>1</v>
      </c>
      <c r="Q100" s="126">
        <f>(D100*G100)*B100</f>
        <v>0</v>
      </c>
    </row>
    <row r="101" spans="1:17" ht="12.75">
      <c r="A101" s="157">
        <v>61103</v>
      </c>
      <c r="B101" s="148"/>
      <c r="C101" s="128" t="s">
        <v>41</v>
      </c>
      <c r="D101" s="140">
        <v>10</v>
      </c>
      <c r="E101" s="107">
        <v>1</v>
      </c>
      <c r="F101" s="118">
        <f>G101*137</f>
        <v>80.83</v>
      </c>
      <c r="G101" s="200">
        <v>0.59</v>
      </c>
      <c r="H101" s="132">
        <v>1</v>
      </c>
      <c r="I101" s="133" t="s">
        <v>42</v>
      </c>
      <c r="J101" s="143"/>
      <c r="K101" s="180" t="s">
        <v>157</v>
      </c>
      <c r="L101" s="128" t="s">
        <v>160</v>
      </c>
      <c r="M101" s="204">
        <v>25</v>
      </c>
      <c r="N101" s="128" t="s">
        <v>44</v>
      </c>
      <c r="O101" s="128" t="s">
        <v>41</v>
      </c>
      <c r="P101" s="128">
        <v>1</v>
      </c>
      <c r="Q101" s="126">
        <f>(D101*G101)*B101</f>
        <v>0</v>
      </c>
    </row>
    <row r="102" spans="1:17" s="202" customFormat="1" ht="12.75">
      <c r="A102" s="196">
        <v>61104</v>
      </c>
      <c r="B102" s="148"/>
      <c r="C102" s="197" t="s">
        <v>41</v>
      </c>
      <c r="D102" s="198">
        <v>10</v>
      </c>
      <c r="E102" s="199">
        <v>1</v>
      </c>
      <c r="F102" s="118">
        <f>G102*137</f>
        <v>53.43</v>
      </c>
      <c r="G102" s="200">
        <v>0.39</v>
      </c>
      <c r="H102" s="132">
        <v>1</v>
      </c>
      <c r="I102" s="133" t="s">
        <v>42</v>
      </c>
      <c r="J102" s="98"/>
      <c r="K102" s="201" t="s">
        <v>157</v>
      </c>
      <c r="L102" s="199" t="s">
        <v>161</v>
      </c>
      <c r="M102" s="204">
        <v>25</v>
      </c>
      <c r="N102" s="197" t="s">
        <v>44</v>
      </c>
      <c r="O102" s="197" t="s">
        <v>41</v>
      </c>
      <c r="P102" s="197">
        <v>1</v>
      </c>
      <c r="Q102" s="126">
        <f>(D102*G102)*B102</f>
        <v>0</v>
      </c>
    </row>
    <row r="103" spans="1:17" s="202" customFormat="1" ht="12.75">
      <c r="A103" s="196">
        <v>61105</v>
      </c>
      <c r="B103" s="148"/>
      <c r="C103" s="197" t="s">
        <v>41</v>
      </c>
      <c r="D103" s="198">
        <v>3</v>
      </c>
      <c r="E103" s="199">
        <v>1</v>
      </c>
      <c r="F103" s="118">
        <f>G103*137</f>
        <v>200.01999999999998</v>
      </c>
      <c r="G103" s="200">
        <v>1.46</v>
      </c>
      <c r="H103" s="132">
        <v>1</v>
      </c>
      <c r="I103" s="133" t="s">
        <v>42</v>
      </c>
      <c r="J103" s="1"/>
      <c r="K103" s="201" t="s">
        <v>162</v>
      </c>
      <c r="L103" s="199" t="s">
        <v>163</v>
      </c>
      <c r="M103" s="204">
        <v>25</v>
      </c>
      <c r="N103" s="197" t="s">
        <v>44</v>
      </c>
      <c r="O103" s="197" t="s">
        <v>41</v>
      </c>
      <c r="P103" s="197">
        <v>1</v>
      </c>
      <c r="Q103" s="126">
        <f>(D103*G103)*B103</f>
        <v>0</v>
      </c>
    </row>
    <row r="104" spans="1:17" ht="12.75">
      <c r="A104" s="157">
        <v>61111</v>
      </c>
      <c r="B104" s="148"/>
      <c r="C104" s="128" t="s">
        <v>41</v>
      </c>
      <c r="D104" s="140">
        <v>12</v>
      </c>
      <c r="E104" s="107">
        <v>1</v>
      </c>
      <c r="F104" s="118">
        <f>G104*137</f>
        <v>217.83</v>
      </c>
      <c r="G104" s="200">
        <v>1.59</v>
      </c>
      <c r="H104" s="132">
        <v>1</v>
      </c>
      <c r="I104" s="133" t="s">
        <v>42</v>
      </c>
      <c r="J104" s="143"/>
      <c r="K104" s="180" t="s">
        <v>164</v>
      </c>
      <c r="L104" s="128" t="s">
        <v>165</v>
      </c>
      <c r="M104" s="204">
        <v>25</v>
      </c>
      <c r="N104" s="128" t="s">
        <v>44</v>
      </c>
      <c r="O104" s="128" t="s">
        <v>41</v>
      </c>
      <c r="P104" s="128">
        <v>1</v>
      </c>
      <c r="Q104" s="126">
        <f>(D104*G104)*B104</f>
        <v>0</v>
      </c>
    </row>
    <row r="105" spans="1:17" ht="12.75">
      <c r="A105" s="205"/>
      <c r="B105" s="186"/>
      <c r="C105" s="99"/>
      <c r="D105" s="195">
        <f>SUM(B88:B104)/4</f>
        <v>0</v>
      </c>
      <c r="E105" s="99"/>
      <c r="F105" s="118">
        <f>G105*137</f>
        <v>0</v>
      </c>
      <c r="G105" s="109"/>
      <c r="H105" s="110"/>
      <c r="I105" s="111"/>
      <c r="J105" s="112"/>
      <c r="K105" s="112" t="s">
        <v>166</v>
      </c>
      <c r="L105" s="152"/>
      <c r="M105" s="194"/>
      <c r="N105" s="99"/>
      <c r="O105" s="99"/>
      <c r="P105" s="99"/>
      <c r="Q105" s="106" t="s">
        <v>15</v>
      </c>
    </row>
    <row r="106" spans="1:17" s="202" customFormat="1" ht="15" customHeight="1">
      <c r="A106" s="1"/>
      <c r="B106" s="206"/>
      <c r="C106" s="206"/>
      <c r="D106" s="206"/>
      <c r="E106" s="206"/>
      <c r="F106" s="118">
        <f>G106*137</f>
        <v>0</v>
      </c>
      <c r="G106" s="206"/>
      <c r="H106" s="207"/>
      <c r="I106" s="206"/>
      <c r="J106" s="206"/>
      <c r="K106" s="208" t="s">
        <v>167</v>
      </c>
      <c r="L106" s="206"/>
      <c r="M106" s="206"/>
      <c r="N106" s="206"/>
      <c r="O106" s="206"/>
      <c r="P106" s="206"/>
      <c r="Q106" s="106" t="s">
        <v>15</v>
      </c>
    </row>
    <row r="107" spans="1:17" ht="12.75">
      <c r="A107" s="157">
        <v>61201</v>
      </c>
      <c r="B107" s="148"/>
      <c r="C107" s="128" t="s">
        <v>41</v>
      </c>
      <c r="D107" s="140">
        <v>1</v>
      </c>
      <c r="E107" s="128">
        <v>1</v>
      </c>
      <c r="F107" s="118">
        <f>G107*137</f>
        <v>3082.5</v>
      </c>
      <c r="G107" s="142">
        <v>22.5</v>
      </c>
      <c r="H107" s="132">
        <v>1</v>
      </c>
      <c r="I107" s="133" t="s">
        <v>42</v>
      </c>
      <c r="J107" s="143"/>
      <c r="K107" s="162" t="s">
        <v>168</v>
      </c>
      <c r="L107" s="128"/>
      <c r="M107" s="204">
        <v>25</v>
      </c>
      <c r="N107" s="128" t="s">
        <v>44</v>
      </c>
      <c r="O107" s="128" t="s">
        <v>41</v>
      </c>
      <c r="P107" s="128">
        <v>1</v>
      </c>
      <c r="Q107" s="126">
        <f>(D107*G107)*B107</f>
        <v>0</v>
      </c>
    </row>
    <row r="108" spans="1:17" ht="12.75">
      <c r="A108" s="157">
        <v>61203</v>
      </c>
      <c r="B108" s="148"/>
      <c r="C108" s="128" t="s">
        <v>41</v>
      </c>
      <c r="D108" s="140">
        <v>1</v>
      </c>
      <c r="E108" s="128">
        <v>1</v>
      </c>
      <c r="F108" s="118">
        <f>G108*137</f>
        <v>3082.5</v>
      </c>
      <c r="G108" s="142">
        <v>22.5</v>
      </c>
      <c r="H108" s="132">
        <v>1</v>
      </c>
      <c r="I108" s="133" t="s">
        <v>42</v>
      </c>
      <c r="J108" s="143"/>
      <c r="K108" s="162" t="s">
        <v>169</v>
      </c>
      <c r="L108" s="128"/>
      <c r="M108" s="204">
        <v>25</v>
      </c>
      <c r="N108" s="128" t="s">
        <v>44</v>
      </c>
      <c r="O108" s="128" t="s">
        <v>41</v>
      </c>
      <c r="P108" s="128">
        <v>1</v>
      </c>
      <c r="Q108" s="126">
        <f>(D108*G108)*B108</f>
        <v>0</v>
      </c>
    </row>
    <row r="109" spans="1:17" ht="12.75">
      <c r="A109" s="157">
        <v>61202</v>
      </c>
      <c r="B109" s="148"/>
      <c r="C109" s="128" t="s">
        <v>41</v>
      </c>
      <c r="D109" s="140">
        <v>1</v>
      </c>
      <c r="E109" s="128">
        <v>1</v>
      </c>
      <c r="F109" s="118">
        <f>G109*137</f>
        <v>3082.5</v>
      </c>
      <c r="G109" s="142">
        <v>22.5</v>
      </c>
      <c r="H109" s="132">
        <v>1</v>
      </c>
      <c r="I109" s="133" t="s">
        <v>42</v>
      </c>
      <c r="J109" s="143"/>
      <c r="K109" s="162" t="s">
        <v>170</v>
      </c>
      <c r="L109" s="128"/>
      <c r="M109" s="204">
        <v>25</v>
      </c>
      <c r="N109" s="128" t="s">
        <v>44</v>
      </c>
      <c r="O109" s="128" t="s">
        <v>41</v>
      </c>
      <c r="P109" s="128">
        <v>1</v>
      </c>
      <c r="Q109" s="126">
        <f>(D109*G109)*B109</f>
        <v>0</v>
      </c>
    </row>
    <row r="110" spans="1:17" s="202" customFormat="1" ht="15" customHeight="1">
      <c r="A110" s="1"/>
      <c r="B110" s="206"/>
      <c r="C110" s="206"/>
      <c r="D110" s="206"/>
      <c r="E110" s="206"/>
      <c r="F110" s="118">
        <f>G110*137</f>
        <v>0</v>
      </c>
      <c r="G110" s="206"/>
      <c r="H110" s="207"/>
      <c r="I110" s="206"/>
      <c r="J110" s="206"/>
      <c r="K110" s="208" t="s">
        <v>171</v>
      </c>
      <c r="L110" s="206"/>
      <c r="M110" s="206"/>
      <c r="N110" s="206"/>
      <c r="O110" s="206"/>
      <c r="P110" s="206"/>
      <c r="Q110" s="106" t="s">
        <v>15</v>
      </c>
    </row>
    <row r="111" spans="1:17" ht="12.75">
      <c r="A111" s="157">
        <v>61204</v>
      </c>
      <c r="B111" s="148"/>
      <c r="C111" s="128" t="s">
        <v>41</v>
      </c>
      <c r="D111" s="140">
        <v>1</v>
      </c>
      <c r="E111" s="128">
        <v>1</v>
      </c>
      <c r="F111" s="118">
        <f>G111*137</f>
        <v>8905</v>
      </c>
      <c r="G111" s="142">
        <v>65</v>
      </c>
      <c r="H111" s="132">
        <v>1</v>
      </c>
      <c r="I111" s="133" t="s">
        <v>42</v>
      </c>
      <c r="J111" s="143"/>
      <c r="K111" s="162" t="s">
        <v>172</v>
      </c>
      <c r="L111" s="128"/>
      <c r="M111" s="204">
        <v>25</v>
      </c>
      <c r="N111" s="128" t="s">
        <v>44</v>
      </c>
      <c r="O111" s="128" t="s">
        <v>41</v>
      </c>
      <c r="P111" s="128">
        <v>1</v>
      </c>
      <c r="Q111" s="126">
        <f>(D111*G111)*B111</f>
        <v>0</v>
      </c>
    </row>
    <row r="112" spans="1:17" ht="12.75">
      <c r="A112" s="157">
        <v>61230</v>
      </c>
      <c r="B112" s="148"/>
      <c r="C112" s="128" t="s">
        <v>41</v>
      </c>
      <c r="D112" s="140">
        <v>1</v>
      </c>
      <c r="E112" s="128">
        <v>1</v>
      </c>
      <c r="F112" s="118">
        <f>G112*137</f>
        <v>8905</v>
      </c>
      <c r="G112" s="142">
        <v>65</v>
      </c>
      <c r="H112" s="132">
        <v>1</v>
      </c>
      <c r="I112" s="133" t="s">
        <v>42</v>
      </c>
      <c r="J112" s="143"/>
      <c r="K112" s="162" t="s">
        <v>173</v>
      </c>
      <c r="L112" s="128"/>
      <c r="M112" s="204">
        <v>25</v>
      </c>
      <c r="N112" s="128" t="s">
        <v>44</v>
      </c>
      <c r="O112" s="128" t="s">
        <v>41</v>
      </c>
      <c r="P112" s="128">
        <v>1</v>
      </c>
      <c r="Q112" s="126">
        <f>(D112*G112)*B112</f>
        <v>0</v>
      </c>
    </row>
    <row r="113" spans="1:17" ht="12.75">
      <c r="A113" s="157">
        <v>61207</v>
      </c>
      <c r="B113" s="148"/>
      <c r="C113" s="128" t="s">
        <v>41</v>
      </c>
      <c r="D113" s="140">
        <v>1</v>
      </c>
      <c r="E113" s="128">
        <v>1</v>
      </c>
      <c r="F113" s="118">
        <f>G113*137</f>
        <v>8905</v>
      </c>
      <c r="G113" s="142">
        <v>65</v>
      </c>
      <c r="H113" s="132">
        <v>1</v>
      </c>
      <c r="I113" s="133" t="s">
        <v>42</v>
      </c>
      <c r="J113" s="143"/>
      <c r="K113" s="162" t="s">
        <v>174</v>
      </c>
      <c r="L113" s="128"/>
      <c r="M113" s="204">
        <v>25</v>
      </c>
      <c r="N113" s="128" t="s">
        <v>44</v>
      </c>
      <c r="O113" s="128" t="s">
        <v>41</v>
      </c>
      <c r="P113" s="128">
        <v>1</v>
      </c>
      <c r="Q113" s="126">
        <f>(D113*G113)*B113</f>
        <v>0</v>
      </c>
    </row>
    <row r="114" spans="1:17" s="202" customFormat="1" ht="15" customHeight="1">
      <c r="A114" s="1"/>
      <c r="B114" s="206"/>
      <c r="C114" s="206"/>
      <c r="D114" s="206"/>
      <c r="E114" s="206"/>
      <c r="F114" s="118">
        <f>G114*137</f>
        <v>0</v>
      </c>
      <c r="G114" s="206"/>
      <c r="H114" s="207"/>
      <c r="I114" s="206"/>
      <c r="J114" s="206"/>
      <c r="K114" s="208" t="s">
        <v>175</v>
      </c>
      <c r="L114" s="206"/>
      <c r="M114" s="206"/>
      <c r="N114" s="206"/>
      <c r="O114" s="206"/>
      <c r="P114" s="206"/>
      <c r="Q114" s="106" t="s">
        <v>15</v>
      </c>
    </row>
    <row r="115" spans="1:17" ht="12.75">
      <c r="A115" s="157">
        <v>61205</v>
      </c>
      <c r="B115" s="148"/>
      <c r="C115" s="128" t="s">
        <v>41</v>
      </c>
      <c r="D115" s="140">
        <v>1</v>
      </c>
      <c r="E115" s="128">
        <v>1</v>
      </c>
      <c r="F115" s="118">
        <f>G115*137</f>
        <v>19180</v>
      </c>
      <c r="G115" s="142">
        <v>140</v>
      </c>
      <c r="H115" s="132">
        <v>1</v>
      </c>
      <c r="I115" s="133" t="s">
        <v>42</v>
      </c>
      <c r="J115" s="143"/>
      <c r="K115" s="162" t="s">
        <v>176</v>
      </c>
      <c r="L115" s="128"/>
      <c r="M115" s="204">
        <v>25</v>
      </c>
      <c r="N115" s="128" t="s">
        <v>44</v>
      </c>
      <c r="O115" s="128" t="s">
        <v>41</v>
      </c>
      <c r="P115" s="128">
        <v>1</v>
      </c>
      <c r="Q115" s="126">
        <f>(D115*G115)*B115</f>
        <v>0</v>
      </c>
    </row>
    <row r="116" spans="1:17" ht="12.75">
      <c r="A116" s="157">
        <v>61231</v>
      </c>
      <c r="B116" s="148"/>
      <c r="C116" s="128" t="s">
        <v>41</v>
      </c>
      <c r="D116" s="140">
        <v>1</v>
      </c>
      <c r="E116" s="128">
        <v>1</v>
      </c>
      <c r="F116" s="118">
        <f>G116*137</f>
        <v>19180</v>
      </c>
      <c r="G116" s="142">
        <v>140</v>
      </c>
      <c r="H116" s="132">
        <v>1</v>
      </c>
      <c r="I116" s="133" t="s">
        <v>42</v>
      </c>
      <c r="J116" s="143"/>
      <c r="K116" s="162" t="s">
        <v>177</v>
      </c>
      <c r="L116" s="128"/>
      <c r="M116" s="204">
        <v>25</v>
      </c>
      <c r="N116" s="128" t="s">
        <v>44</v>
      </c>
      <c r="O116" s="128" t="s">
        <v>41</v>
      </c>
      <c r="P116" s="128">
        <v>1</v>
      </c>
      <c r="Q116" s="126">
        <f>(D116*G116)*B116</f>
        <v>0</v>
      </c>
    </row>
    <row r="117" spans="1:17" ht="12.75">
      <c r="A117" s="157">
        <v>61208</v>
      </c>
      <c r="B117" s="148"/>
      <c r="C117" s="128" t="s">
        <v>41</v>
      </c>
      <c r="D117" s="140">
        <v>1</v>
      </c>
      <c r="E117" s="128">
        <v>1</v>
      </c>
      <c r="F117" s="118">
        <f>G117*137</f>
        <v>19180</v>
      </c>
      <c r="G117" s="142">
        <v>140</v>
      </c>
      <c r="H117" s="132">
        <v>1</v>
      </c>
      <c r="I117" s="133" t="s">
        <v>42</v>
      </c>
      <c r="J117" s="143"/>
      <c r="K117" s="162" t="s">
        <v>178</v>
      </c>
      <c r="L117" s="128"/>
      <c r="M117" s="204">
        <v>25</v>
      </c>
      <c r="N117" s="128" t="s">
        <v>44</v>
      </c>
      <c r="O117" s="128" t="s">
        <v>41</v>
      </c>
      <c r="P117" s="128">
        <v>1</v>
      </c>
      <c r="Q117" s="126">
        <f>(D117*G117)*B117</f>
        <v>0</v>
      </c>
    </row>
    <row r="118" spans="1:17" s="202" customFormat="1" ht="15" customHeight="1">
      <c r="A118" s="1"/>
      <c r="B118" s="206"/>
      <c r="C118" s="206"/>
      <c r="D118" s="206"/>
      <c r="E118" s="206"/>
      <c r="F118" s="118">
        <f>G118*137</f>
        <v>0</v>
      </c>
      <c r="G118" s="206"/>
      <c r="H118" s="207"/>
      <c r="I118" s="206"/>
      <c r="J118" s="206"/>
      <c r="K118" s="208" t="s">
        <v>179</v>
      </c>
      <c r="L118" s="206"/>
      <c r="M118" s="206"/>
      <c r="N118" s="206"/>
      <c r="O118" s="206"/>
      <c r="P118" s="206"/>
      <c r="Q118" s="106" t="s">
        <v>15</v>
      </c>
    </row>
    <row r="119" spans="1:17" ht="12.75">
      <c r="A119" s="157">
        <v>61206</v>
      </c>
      <c r="B119" s="148"/>
      <c r="C119" s="128" t="s">
        <v>41</v>
      </c>
      <c r="D119" s="140">
        <v>1</v>
      </c>
      <c r="E119" s="128">
        <v>1</v>
      </c>
      <c r="F119" s="118">
        <f>G119*137</f>
        <v>32195</v>
      </c>
      <c r="G119" s="142">
        <v>235</v>
      </c>
      <c r="H119" s="132">
        <v>1</v>
      </c>
      <c r="I119" s="133" t="s">
        <v>42</v>
      </c>
      <c r="J119" s="143"/>
      <c r="K119" s="162" t="s">
        <v>180</v>
      </c>
      <c r="L119" s="128"/>
      <c r="M119" s="204">
        <v>25</v>
      </c>
      <c r="N119" s="128" t="s">
        <v>44</v>
      </c>
      <c r="O119" s="128" t="s">
        <v>41</v>
      </c>
      <c r="P119" s="128">
        <v>1</v>
      </c>
      <c r="Q119" s="126">
        <f>(D119*G119)*B119</f>
        <v>0</v>
      </c>
    </row>
    <row r="120" spans="1:17" ht="12.75">
      <c r="A120" s="157">
        <v>61232</v>
      </c>
      <c r="B120" s="148"/>
      <c r="C120" s="128" t="s">
        <v>41</v>
      </c>
      <c r="D120" s="140">
        <v>1</v>
      </c>
      <c r="E120" s="128">
        <v>1</v>
      </c>
      <c r="F120" s="118">
        <f>G120*137</f>
        <v>32195</v>
      </c>
      <c r="G120" s="142">
        <v>235</v>
      </c>
      <c r="H120" s="132">
        <v>1</v>
      </c>
      <c r="I120" s="133" t="s">
        <v>42</v>
      </c>
      <c r="J120" s="143"/>
      <c r="K120" s="162" t="s">
        <v>181</v>
      </c>
      <c r="L120" s="128"/>
      <c r="M120" s="204">
        <v>25</v>
      </c>
      <c r="N120" s="128" t="s">
        <v>44</v>
      </c>
      <c r="O120" s="128" t="s">
        <v>41</v>
      </c>
      <c r="P120" s="128">
        <v>1</v>
      </c>
      <c r="Q120" s="126">
        <f>(D120*G120)*B120</f>
        <v>0</v>
      </c>
    </row>
    <row r="121" spans="1:17" ht="12.75">
      <c r="A121" s="157">
        <v>61209</v>
      </c>
      <c r="B121" s="148"/>
      <c r="C121" s="128" t="s">
        <v>41</v>
      </c>
      <c r="D121" s="140">
        <v>1</v>
      </c>
      <c r="E121" s="128">
        <v>1</v>
      </c>
      <c r="F121" s="118">
        <f>G121*137</f>
        <v>32195</v>
      </c>
      <c r="G121" s="142">
        <v>235</v>
      </c>
      <c r="H121" s="132">
        <v>1</v>
      </c>
      <c r="I121" s="133" t="s">
        <v>42</v>
      </c>
      <c r="J121" s="143"/>
      <c r="K121" s="162" t="s">
        <v>182</v>
      </c>
      <c r="L121" s="128"/>
      <c r="M121" s="204">
        <v>25</v>
      </c>
      <c r="N121" s="128" t="s">
        <v>44</v>
      </c>
      <c r="O121" s="128" t="s">
        <v>41</v>
      </c>
      <c r="P121" s="128">
        <v>1</v>
      </c>
      <c r="Q121" s="126">
        <f>(D121*G121)*B121</f>
        <v>0</v>
      </c>
    </row>
    <row r="122" spans="1:17" ht="12.75">
      <c r="A122" s="205"/>
      <c r="B122" s="186"/>
      <c r="C122" s="99"/>
      <c r="D122" s="99"/>
      <c r="E122" s="99"/>
      <c r="F122" s="118">
        <f>G122*137</f>
        <v>0</v>
      </c>
      <c r="G122" s="109"/>
      <c r="H122" s="110"/>
      <c r="I122" s="111"/>
      <c r="J122" s="194"/>
      <c r="K122" s="112" t="s">
        <v>183</v>
      </c>
      <c r="L122" s="152"/>
      <c r="M122" s="194"/>
      <c r="N122" s="99"/>
      <c r="O122" s="99"/>
      <c r="P122" s="99"/>
      <c r="Q122" s="106" t="s">
        <v>15</v>
      </c>
    </row>
    <row r="123" spans="1:17" ht="12.75">
      <c r="A123" s="157">
        <v>66006</v>
      </c>
      <c r="B123" s="148"/>
      <c r="C123" s="128" t="s">
        <v>41</v>
      </c>
      <c r="D123" s="140">
        <v>1</v>
      </c>
      <c r="E123" s="128">
        <v>1</v>
      </c>
      <c r="F123" s="118">
        <f>G123*137</f>
        <v>4559.360000000001</v>
      </c>
      <c r="G123" s="209">
        <v>33.28</v>
      </c>
      <c r="H123" s="132">
        <v>1</v>
      </c>
      <c r="I123" s="133" t="s">
        <v>42</v>
      </c>
      <c r="J123" s="169"/>
      <c r="K123" s="162" t="s">
        <v>184</v>
      </c>
      <c r="L123" s="128"/>
      <c r="M123" s="193">
        <v>26</v>
      </c>
      <c r="N123" s="128" t="s">
        <v>44</v>
      </c>
      <c r="O123" s="128" t="s">
        <v>41</v>
      </c>
      <c r="P123" s="128">
        <v>1</v>
      </c>
      <c r="Q123" s="126">
        <f>(D123*G123)*B123</f>
        <v>0</v>
      </c>
    </row>
    <row r="124" spans="1:17" ht="12.75">
      <c r="A124" s="157">
        <v>66002</v>
      </c>
      <c r="B124" s="148"/>
      <c r="C124" s="128" t="s">
        <v>41</v>
      </c>
      <c r="D124" s="140">
        <v>1</v>
      </c>
      <c r="E124" s="128">
        <v>1</v>
      </c>
      <c r="F124" s="118">
        <f>G124*137</f>
        <v>5788.25</v>
      </c>
      <c r="G124" s="209">
        <v>42.25</v>
      </c>
      <c r="H124" s="132">
        <v>1</v>
      </c>
      <c r="I124" s="133" t="s">
        <v>42</v>
      </c>
      <c r="J124" s="169"/>
      <c r="K124" s="162" t="s">
        <v>185</v>
      </c>
      <c r="L124" s="128"/>
      <c r="M124" s="193">
        <v>26</v>
      </c>
      <c r="N124" s="128" t="s">
        <v>44</v>
      </c>
      <c r="O124" s="128" t="s">
        <v>41</v>
      </c>
      <c r="P124" s="128">
        <v>1</v>
      </c>
      <c r="Q124" s="126">
        <f>(D124*G124)*B124</f>
        <v>0</v>
      </c>
    </row>
    <row r="125" spans="1:17" ht="12.75">
      <c r="A125" s="157">
        <v>66007</v>
      </c>
      <c r="B125" s="148"/>
      <c r="C125" s="128" t="s">
        <v>41</v>
      </c>
      <c r="D125" s="140">
        <v>1</v>
      </c>
      <c r="E125" s="128">
        <v>1</v>
      </c>
      <c r="F125" s="118">
        <f>G125*137</f>
        <v>11309.35</v>
      </c>
      <c r="G125" s="209">
        <v>82.55</v>
      </c>
      <c r="H125" s="132">
        <v>1</v>
      </c>
      <c r="I125" s="133" t="s">
        <v>42</v>
      </c>
      <c r="J125" s="169"/>
      <c r="K125" s="162" t="s">
        <v>186</v>
      </c>
      <c r="L125" s="128"/>
      <c r="M125" s="193">
        <v>26</v>
      </c>
      <c r="N125" s="128" t="s">
        <v>44</v>
      </c>
      <c r="O125" s="128" t="s">
        <v>41</v>
      </c>
      <c r="P125" s="128">
        <v>1</v>
      </c>
      <c r="Q125" s="126">
        <f>(D125*G125)*B125</f>
        <v>0</v>
      </c>
    </row>
    <row r="126" spans="1:17" ht="12.75">
      <c r="A126" s="157">
        <v>66003</v>
      </c>
      <c r="B126" s="148"/>
      <c r="C126" s="128" t="s">
        <v>41</v>
      </c>
      <c r="D126" s="140">
        <v>1</v>
      </c>
      <c r="E126" s="128">
        <v>1</v>
      </c>
      <c r="F126" s="118">
        <f>G126*137</f>
        <v>4123.7</v>
      </c>
      <c r="G126" s="209">
        <v>30.1</v>
      </c>
      <c r="H126" s="132">
        <v>1</v>
      </c>
      <c r="I126" s="133" t="s">
        <v>42</v>
      </c>
      <c r="J126" s="169"/>
      <c r="K126" s="162" t="s">
        <v>187</v>
      </c>
      <c r="L126" s="128"/>
      <c r="M126" s="193">
        <v>26</v>
      </c>
      <c r="N126" s="128" t="s">
        <v>44</v>
      </c>
      <c r="O126" s="128" t="s">
        <v>41</v>
      </c>
      <c r="P126" s="128">
        <v>1</v>
      </c>
      <c r="Q126" s="126">
        <f>(D126*G126)*B126</f>
        <v>0</v>
      </c>
    </row>
    <row r="127" spans="1:17" ht="12.75">
      <c r="A127" s="157">
        <v>66008</v>
      </c>
      <c r="B127" s="148"/>
      <c r="C127" s="128" t="s">
        <v>41</v>
      </c>
      <c r="D127" s="140">
        <v>1</v>
      </c>
      <c r="E127" s="128">
        <v>1</v>
      </c>
      <c r="F127" s="118">
        <f>G127*137</f>
        <v>7391.150000000001</v>
      </c>
      <c r="G127" s="209">
        <v>53.95</v>
      </c>
      <c r="H127" s="132">
        <v>1</v>
      </c>
      <c r="I127" s="133" t="s">
        <v>42</v>
      </c>
      <c r="J127" s="169"/>
      <c r="K127" s="162" t="s">
        <v>188</v>
      </c>
      <c r="L127" s="128"/>
      <c r="M127" s="193">
        <v>26</v>
      </c>
      <c r="N127" s="128" t="s">
        <v>44</v>
      </c>
      <c r="O127" s="128" t="s">
        <v>41</v>
      </c>
      <c r="P127" s="128">
        <v>1</v>
      </c>
      <c r="Q127" s="126">
        <f>(D127*G127)*B127</f>
        <v>0</v>
      </c>
    </row>
    <row r="128" spans="1:17" ht="12.75">
      <c r="A128" s="157">
        <v>66009</v>
      </c>
      <c r="B128" s="148"/>
      <c r="C128" s="128" t="s">
        <v>41</v>
      </c>
      <c r="D128" s="140">
        <v>1</v>
      </c>
      <c r="E128" s="128">
        <v>1</v>
      </c>
      <c r="F128" s="118">
        <f>G128*137</f>
        <v>1122.03</v>
      </c>
      <c r="G128" s="209">
        <v>8.19</v>
      </c>
      <c r="H128" s="132">
        <v>1</v>
      </c>
      <c r="I128" s="133" t="s">
        <v>42</v>
      </c>
      <c r="J128" s="169"/>
      <c r="K128" s="162" t="s">
        <v>189</v>
      </c>
      <c r="L128" s="128"/>
      <c r="M128" s="193">
        <v>26</v>
      </c>
      <c r="N128" s="128" t="s">
        <v>44</v>
      </c>
      <c r="O128" s="128" t="s">
        <v>41</v>
      </c>
      <c r="P128" s="128">
        <v>1</v>
      </c>
      <c r="Q128" s="126">
        <f>(D128*G128)*B128</f>
        <v>0</v>
      </c>
    </row>
    <row r="129" spans="1:17" ht="12.75">
      <c r="A129" s="157">
        <v>66011</v>
      </c>
      <c r="B129" s="148"/>
      <c r="C129" s="128" t="s">
        <v>41</v>
      </c>
      <c r="D129" s="140">
        <v>1</v>
      </c>
      <c r="E129" s="128">
        <v>1</v>
      </c>
      <c r="F129" s="118">
        <f>G129*137</f>
        <v>3877.1</v>
      </c>
      <c r="G129" s="209">
        <v>28.3</v>
      </c>
      <c r="H129" s="132">
        <v>1</v>
      </c>
      <c r="I129" s="133" t="s">
        <v>42</v>
      </c>
      <c r="J129" s="169"/>
      <c r="K129" s="162" t="s">
        <v>190</v>
      </c>
      <c r="L129" s="128"/>
      <c r="M129" s="193">
        <v>26</v>
      </c>
      <c r="N129" s="128" t="s">
        <v>44</v>
      </c>
      <c r="O129" s="128" t="s">
        <v>41</v>
      </c>
      <c r="P129" s="128">
        <v>1</v>
      </c>
      <c r="Q129" s="126">
        <f>(D129*G129)*B129</f>
        <v>0</v>
      </c>
    </row>
    <row r="130" spans="1:17" ht="12.75">
      <c r="A130" s="157">
        <v>66012</v>
      </c>
      <c r="B130" s="148"/>
      <c r="C130" s="128" t="s">
        <v>41</v>
      </c>
      <c r="D130" s="140">
        <v>1</v>
      </c>
      <c r="E130" s="128">
        <v>1</v>
      </c>
      <c r="F130" s="118">
        <f>G130*137</f>
        <v>8672.1</v>
      </c>
      <c r="G130" s="209">
        <v>63.3</v>
      </c>
      <c r="H130" s="132">
        <v>1</v>
      </c>
      <c r="I130" s="133" t="s">
        <v>42</v>
      </c>
      <c r="J130" s="169"/>
      <c r="K130" s="162" t="s">
        <v>191</v>
      </c>
      <c r="L130" s="128"/>
      <c r="M130" s="193">
        <v>26</v>
      </c>
      <c r="N130" s="128" t="s">
        <v>44</v>
      </c>
      <c r="O130" s="128" t="s">
        <v>41</v>
      </c>
      <c r="P130" s="128">
        <v>1</v>
      </c>
      <c r="Q130" s="126">
        <f>(D130*G130)*B130</f>
        <v>0</v>
      </c>
    </row>
    <row r="131" spans="1:17" ht="12.75">
      <c r="A131" s="152"/>
      <c r="B131" s="112"/>
      <c r="C131" s="152"/>
      <c r="D131" s="210">
        <f>(B123*4)+(B124*7)+(B125*10)+(B126*3.5)+(B127*10)+(B128*1)+(B129*4.44)+(B130*10)</f>
        <v>0</v>
      </c>
      <c r="E131" s="112"/>
      <c r="F131" s="118">
        <f>G131*137</f>
        <v>0</v>
      </c>
      <c r="G131" s="153"/>
      <c r="H131" s="154"/>
      <c r="I131" s="155"/>
      <c r="K131" s="211" t="s">
        <v>192</v>
      </c>
      <c r="L131" s="112"/>
      <c r="M131" s="109"/>
      <c r="N131" s="112"/>
      <c r="O131" s="99"/>
      <c r="P131" s="99"/>
      <c r="Q131" s="156" t="s">
        <v>15</v>
      </c>
    </row>
    <row r="132" spans="1:17" ht="12.75">
      <c r="A132" s="152"/>
      <c r="B132" s="112"/>
      <c r="C132" s="152"/>
      <c r="D132" s="152"/>
      <c r="E132" s="112"/>
      <c r="F132" s="118">
        <f>G132*137</f>
        <v>0</v>
      </c>
      <c r="G132" s="153"/>
      <c r="H132" s="154"/>
      <c r="I132" s="155"/>
      <c r="J132" s="112"/>
      <c r="K132" s="212" t="s">
        <v>193</v>
      </c>
      <c r="L132" s="112"/>
      <c r="M132" s="109"/>
      <c r="N132" s="112"/>
      <c r="O132" s="99"/>
      <c r="P132" s="99"/>
      <c r="Q132" s="156" t="s">
        <v>15</v>
      </c>
    </row>
    <row r="133" spans="1:17" ht="12.75">
      <c r="A133" s="139" t="s">
        <v>194</v>
      </c>
      <c r="B133" s="148"/>
      <c r="C133" s="138" t="s">
        <v>41</v>
      </c>
      <c r="D133" s="138">
        <v>16</v>
      </c>
      <c r="E133" s="203">
        <v>5</v>
      </c>
      <c r="F133" s="118">
        <f>G133*137</f>
        <v>113.71</v>
      </c>
      <c r="G133" s="131">
        <v>0.83</v>
      </c>
      <c r="H133" s="132">
        <v>1</v>
      </c>
      <c r="I133" s="133" t="s">
        <v>195</v>
      </c>
      <c r="J133" s="213" t="s">
        <v>196</v>
      </c>
      <c r="K133" s="135" t="s">
        <v>197</v>
      </c>
      <c r="L133" s="136" t="s">
        <v>198</v>
      </c>
      <c r="M133" s="137">
        <v>29</v>
      </c>
      <c r="N133" s="138" t="s">
        <v>44</v>
      </c>
      <c r="O133" s="138" t="s">
        <v>41</v>
      </c>
      <c r="P133" s="138">
        <v>1</v>
      </c>
      <c r="Q133" s="177">
        <f>(D133*G133)*B133</f>
        <v>0</v>
      </c>
    </row>
    <row r="134" spans="1:17" ht="12.75">
      <c r="A134" s="139" t="s">
        <v>199</v>
      </c>
      <c r="B134" s="148"/>
      <c r="C134" s="138" t="s">
        <v>41</v>
      </c>
      <c r="D134" s="138">
        <v>16</v>
      </c>
      <c r="E134" s="203">
        <v>5</v>
      </c>
      <c r="F134" s="118">
        <f>G134*137</f>
        <v>116.45</v>
      </c>
      <c r="G134" s="131">
        <v>0.85</v>
      </c>
      <c r="H134" s="132">
        <v>1</v>
      </c>
      <c r="I134" s="133" t="s">
        <v>195</v>
      </c>
      <c r="J134" s="213" t="s">
        <v>196</v>
      </c>
      <c r="K134" s="135" t="s">
        <v>200</v>
      </c>
      <c r="L134" s="136" t="s">
        <v>198</v>
      </c>
      <c r="M134" s="137">
        <v>29</v>
      </c>
      <c r="N134" s="138" t="s">
        <v>44</v>
      </c>
      <c r="O134" s="138" t="s">
        <v>41</v>
      </c>
      <c r="P134" s="138">
        <v>1</v>
      </c>
      <c r="Q134" s="126">
        <f>(D134*G134)*B134</f>
        <v>0</v>
      </c>
    </row>
    <row r="135" spans="1:17" ht="12.75">
      <c r="A135" s="139" t="s">
        <v>201</v>
      </c>
      <c r="B135" s="148"/>
      <c r="C135" s="138" t="s">
        <v>41</v>
      </c>
      <c r="D135" s="138">
        <v>16</v>
      </c>
      <c r="E135" s="203">
        <v>5</v>
      </c>
      <c r="F135" s="118">
        <f>G135*137</f>
        <v>161.66</v>
      </c>
      <c r="G135" s="131">
        <v>1.18</v>
      </c>
      <c r="H135" s="132">
        <v>1</v>
      </c>
      <c r="I135" s="133" t="s">
        <v>195</v>
      </c>
      <c r="J135" s="213" t="s">
        <v>118</v>
      </c>
      <c r="K135" s="135" t="s">
        <v>202</v>
      </c>
      <c r="L135" s="136" t="s">
        <v>198</v>
      </c>
      <c r="M135" s="137">
        <v>29</v>
      </c>
      <c r="N135" s="138" t="s">
        <v>44</v>
      </c>
      <c r="O135" s="138" t="s">
        <v>41</v>
      </c>
      <c r="P135" s="138">
        <v>1</v>
      </c>
      <c r="Q135" s="126">
        <f>(D135*G135)*B135</f>
        <v>0</v>
      </c>
    </row>
    <row r="136" spans="1:17" ht="12.75">
      <c r="A136" s="139" t="s">
        <v>203</v>
      </c>
      <c r="B136" s="148"/>
      <c r="C136" s="138" t="s">
        <v>41</v>
      </c>
      <c r="D136" s="138">
        <v>16</v>
      </c>
      <c r="E136" s="203">
        <v>5</v>
      </c>
      <c r="F136" s="118">
        <f>G136*137</f>
        <v>110.97000000000001</v>
      </c>
      <c r="G136" s="131">
        <v>0.81</v>
      </c>
      <c r="H136" s="132">
        <v>1</v>
      </c>
      <c r="I136" s="133" t="s">
        <v>195</v>
      </c>
      <c r="J136" s="213" t="s">
        <v>118</v>
      </c>
      <c r="K136" s="135" t="s">
        <v>204</v>
      </c>
      <c r="L136" s="136" t="s">
        <v>198</v>
      </c>
      <c r="M136" s="137">
        <v>29</v>
      </c>
      <c r="N136" s="138" t="s">
        <v>44</v>
      </c>
      <c r="O136" s="138" t="s">
        <v>41</v>
      </c>
      <c r="P136" s="138">
        <v>1</v>
      </c>
      <c r="Q136" s="126">
        <f>(D136*G136)*B136</f>
        <v>0</v>
      </c>
    </row>
    <row r="137" spans="1:17" ht="12.75">
      <c r="A137" s="139" t="s">
        <v>205</v>
      </c>
      <c r="B137" s="148"/>
      <c r="C137" s="138" t="s">
        <v>41</v>
      </c>
      <c r="D137" s="138">
        <v>16</v>
      </c>
      <c r="E137" s="203">
        <v>5</v>
      </c>
      <c r="F137" s="118">
        <f>G137*137</f>
        <v>115.08</v>
      </c>
      <c r="G137" s="131">
        <v>0.84</v>
      </c>
      <c r="H137" s="132">
        <v>1</v>
      </c>
      <c r="I137" s="133" t="s">
        <v>195</v>
      </c>
      <c r="J137" s="213" t="s">
        <v>206</v>
      </c>
      <c r="K137" s="135" t="s">
        <v>207</v>
      </c>
      <c r="L137" s="136" t="s">
        <v>198</v>
      </c>
      <c r="M137" s="137">
        <v>29</v>
      </c>
      <c r="N137" s="138" t="s">
        <v>44</v>
      </c>
      <c r="O137" s="138" t="s">
        <v>41</v>
      </c>
      <c r="P137" s="138">
        <v>1</v>
      </c>
      <c r="Q137" s="126">
        <f>(D137*G137)*B137</f>
        <v>0</v>
      </c>
    </row>
    <row r="138" spans="1:17" ht="12.75">
      <c r="A138" s="139" t="s">
        <v>208</v>
      </c>
      <c r="B138" s="214"/>
      <c r="C138" s="138" t="s">
        <v>41</v>
      </c>
      <c r="D138" s="138">
        <v>16</v>
      </c>
      <c r="E138" s="203">
        <v>5</v>
      </c>
      <c r="F138" s="118">
        <f>G138*137</f>
        <v>154.80999999999997</v>
      </c>
      <c r="G138" s="131">
        <v>1.13</v>
      </c>
      <c r="H138" s="132">
        <v>1</v>
      </c>
      <c r="I138" s="133" t="s">
        <v>195</v>
      </c>
      <c r="J138" s="213" t="s">
        <v>209</v>
      </c>
      <c r="K138" s="135" t="s">
        <v>210</v>
      </c>
      <c r="L138" s="136" t="s">
        <v>198</v>
      </c>
      <c r="M138" s="137">
        <v>29</v>
      </c>
      <c r="N138" s="138" t="s">
        <v>44</v>
      </c>
      <c r="O138" s="138" t="s">
        <v>41</v>
      </c>
      <c r="P138" s="138">
        <v>1</v>
      </c>
      <c r="Q138" s="126">
        <f>(D138*G138)*B138</f>
        <v>0</v>
      </c>
    </row>
    <row r="139" spans="1:17" ht="12.75">
      <c r="A139" s="139" t="s">
        <v>211</v>
      </c>
      <c r="B139" s="214"/>
      <c r="C139" s="128" t="s">
        <v>41</v>
      </c>
      <c r="D139" s="138">
        <v>16</v>
      </c>
      <c r="E139" s="203">
        <v>5</v>
      </c>
      <c r="F139" s="118">
        <f>G139*137</f>
        <v>131.51999999999998</v>
      </c>
      <c r="G139" s="142">
        <v>0.96</v>
      </c>
      <c r="H139" s="132">
        <v>1</v>
      </c>
      <c r="I139" s="133" t="s">
        <v>195</v>
      </c>
      <c r="J139" s="161" t="s">
        <v>209</v>
      </c>
      <c r="K139" s="180" t="s">
        <v>212</v>
      </c>
      <c r="L139" s="136" t="s">
        <v>198</v>
      </c>
      <c r="M139" s="137">
        <v>29</v>
      </c>
      <c r="N139" s="128" t="s">
        <v>44</v>
      </c>
      <c r="O139" s="128" t="s">
        <v>41</v>
      </c>
      <c r="P139" s="128">
        <v>1</v>
      </c>
      <c r="Q139" s="126">
        <f>(D139*G139)*B139</f>
        <v>0</v>
      </c>
    </row>
    <row r="140" spans="1:17" ht="12.75">
      <c r="A140" s="139" t="s">
        <v>213</v>
      </c>
      <c r="B140" s="148"/>
      <c r="C140" s="128" t="s">
        <v>41</v>
      </c>
      <c r="D140" s="138">
        <v>16</v>
      </c>
      <c r="E140" s="203">
        <v>5</v>
      </c>
      <c r="F140" s="118">
        <f>G140*137</f>
        <v>117.82</v>
      </c>
      <c r="G140" s="131">
        <v>0.86</v>
      </c>
      <c r="H140" s="132">
        <v>1</v>
      </c>
      <c r="I140" s="133" t="s">
        <v>195</v>
      </c>
      <c r="J140" s="161" t="s">
        <v>118</v>
      </c>
      <c r="K140" s="180" t="s">
        <v>214</v>
      </c>
      <c r="L140" s="136" t="s">
        <v>198</v>
      </c>
      <c r="M140" s="137">
        <v>29</v>
      </c>
      <c r="N140" s="128" t="s">
        <v>44</v>
      </c>
      <c r="O140" s="128" t="s">
        <v>41</v>
      </c>
      <c r="P140" s="128">
        <v>1</v>
      </c>
      <c r="Q140" s="126">
        <f>(D140*G140)*B140</f>
        <v>0</v>
      </c>
    </row>
    <row r="141" spans="1:17" ht="12.75">
      <c r="A141" s="139" t="s">
        <v>215</v>
      </c>
      <c r="B141" s="148"/>
      <c r="C141" s="215" t="s">
        <v>41</v>
      </c>
      <c r="D141" s="138">
        <v>16</v>
      </c>
      <c r="E141" s="216">
        <v>5</v>
      </c>
      <c r="F141" s="118">
        <f>G141*137</f>
        <v>116.45</v>
      </c>
      <c r="G141" s="200">
        <v>0.85</v>
      </c>
      <c r="H141" s="132">
        <v>1</v>
      </c>
      <c r="I141" s="133" t="s">
        <v>195</v>
      </c>
      <c r="J141" s="217" t="s">
        <v>118</v>
      </c>
      <c r="K141" s="218" t="s">
        <v>216</v>
      </c>
      <c r="L141" s="136" t="s">
        <v>198</v>
      </c>
      <c r="M141" s="137">
        <v>29</v>
      </c>
      <c r="N141" s="215" t="s">
        <v>44</v>
      </c>
      <c r="O141" s="215" t="s">
        <v>41</v>
      </c>
      <c r="P141" s="215">
        <v>1</v>
      </c>
      <c r="Q141" s="219">
        <f>(D141*G141)*B141</f>
        <v>0</v>
      </c>
    </row>
    <row r="142" spans="1:17" ht="12.75">
      <c r="A142" s="139" t="s">
        <v>217</v>
      </c>
      <c r="B142" s="148"/>
      <c r="C142" s="128" t="s">
        <v>41</v>
      </c>
      <c r="D142" s="138">
        <v>16</v>
      </c>
      <c r="E142" s="203">
        <v>5</v>
      </c>
      <c r="F142" s="118">
        <f>G142*137</f>
        <v>115.08</v>
      </c>
      <c r="G142" s="142">
        <v>0.84</v>
      </c>
      <c r="H142" s="132">
        <v>1</v>
      </c>
      <c r="I142" s="133" t="s">
        <v>195</v>
      </c>
      <c r="J142" s="161" t="s">
        <v>118</v>
      </c>
      <c r="K142" s="180" t="s">
        <v>218</v>
      </c>
      <c r="L142" s="136" t="s">
        <v>198</v>
      </c>
      <c r="M142" s="137">
        <v>29</v>
      </c>
      <c r="N142" s="128" t="s">
        <v>44</v>
      </c>
      <c r="O142" s="128" t="s">
        <v>41</v>
      </c>
      <c r="P142" s="128">
        <v>1</v>
      </c>
      <c r="Q142" s="177">
        <f>(D142*G142)*B142</f>
        <v>0</v>
      </c>
    </row>
    <row r="143" spans="1:17" ht="12.75">
      <c r="A143" s="139" t="s">
        <v>219</v>
      </c>
      <c r="B143" s="114"/>
      <c r="C143" s="128" t="s">
        <v>41</v>
      </c>
      <c r="D143" s="138">
        <v>16</v>
      </c>
      <c r="E143" s="203">
        <v>5</v>
      </c>
      <c r="F143" s="118">
        <f>G143*137</f>
        <v>139.74</v>
      </c>
      <c r="G143" s="142">
        <v>1.02</v>
      </c>
      <c r="H143" s="132">
        <v>1</v>
      </c>
      <c r="I143" s="133" t="s">
        <v>195</v>
      </c>
      <c r="J143" s="161" t="s">
        <v>220</v>
      </c>
      <c r="K143" s="180" t="s">
        <v>221</v>
      </c>
      <c r="L143" s="136" t="s">
        <v>198</v>
      </c>
      <c r="M143" s="137">
        <v>29</v>
      </c>
      <c r="N143" s="128" t="s">
        <v>44</v>
      </c>
      <c r="O143" s="128" t="s">
        <v>41</v>
      </c>
      <c r="P143" s="128">
        <v>1</v>
      </c>
      <c r="Q143" s="126">
        <f>(D143*G143)*B143</f>
        <v>0</v>
      </c>
    </row>
    <row r="144" spans="1:17" ht="12.75">
      <c r="A144" s="139" t="s">
        <v>222</v>
      </c>
      <c r="B144" s="148"/>
      <c r="C144" s="128" t="s">
        <v>41</v>
      </c>
      <c r="D144" s="138">
        <v>16</v>
      </c>
      <c r="E144" s="203">
        <v>5</v>
      </c>
      <c r="F144" s="118">
        <f>G144*137</f>
        <v>113.71</v>
      </c>
      <c r="G144" s="131">
        <v>0.83</v>
      </c>
      <c r="H144" s="132">
        <v>1</v>
      </c>
      <c r="I144" s="133" t="s">
        <v>195</v>
      </c>
      <c r="J144" s="161" t="s">
        <v>118</v>
      </c>
      <c r="K144" s="180" t="s">
        <v>223</v>
      </c>
      <c r="L144" s="136" t="s">
        <v>198</v>
      </c>
      <c r="M144" s="137">
        <v>29</v>
      </c>
      <c r="N144" s="128" t="s">
        <v>44</v>
      </c>
      <c r="O144" s="128" t="s">
        <v>41</v>
      </c>
      <c r="P144" s="128">
        <v>1</v>
      </c>
      <c r="Q144" s="126">
        <f>(D144*G144)*B144</f>
        <v>0</v>
      </c>
    </row>
    <row r="145" spans="1:17" ht="12.75">
      <c r="A145" s="139" t="s">
        <v>224</v>
      </c>
      <c r="B145" s="148"/>
      <c r="C145" s="128" t="s">
        <v>41</v>
      </c>
      <c r="D145" s="138">
        <v>16</v>
      </c>
      <c r="E145" s="203">
        <v>5</v>
      </c>
      <c r="F145" s="118">
        <f>G145*137</f>
        <v>110.97000000000001</v>
      </c>
      <c r="G145" s="131">
        <v>0.81</v>
      </c>
      <c r="H145" s="132">
        <v>1</v>
      </c>
      <c r="I145" s="133" t="s">
        <v>195</v>
      </c>
      <c r="J145" s="161" t="s">
        <v>118</v>
      </c>
      <c r="K145" s="180" t="s">
        <v>225</v>
      </c>
      <c r="L145" s="136" t="s">
        <v>198</v>
      </c>
      <c r="M145" s="137">
        <v>29</v>
      </c>
      <c r="N145" s="128" t="s">
        <v>44</v>
      </c>
      <c r="O145" s="128" t="s">
        <v>41</v>
      </c>
      <c r="P145" s="128">
        <v>1</v>
      </c>
      <c r="Q145" s="126">
        <f>(D145*G145)*B145</f>
        <v>0</v>
      </c>
    </row>
    <row r="146" spans="1:17" ht="12.75">
      <c r="A146" s="139" t="s">
        <v>226</v>
      </c>
      <c r="B146" s="148"/>
      <c r="C146" s="128" t="s">
        <v>41</v>
      </c>
      <c r="D146" s="138">
        <v>16</v>
      </c>
      <c r="E146" s="203">
        <v>5</v>
      </c>
      <c r="F146" s="118">
        <f>G146*137</f>
        <v>131.51999999999998</v>
      </c>
      <c r="G146" s="142">
        <v>0.96</v>
      </c>
      <c r="H146" s="132">
        <v>1</v>
      </c>
      <c r="I146" s="133" t="s">
        <v>195</v>
      </c>
      <c r="J146" s="161" t="s">
        <v>118</v>
      </c>
      <c r="K146" s="180" t="s">
        <v>227</v>
      </c>
      <c r="L146" s="136" t="s">
        <v>198</v>
      </c>
      <c r="M146" s="137">
        <v>29</v>
      </c>
      <c r="N146" s="128" t="s">
        <v>44</v>
      </c>
      <c r="O146" s="128" t="s">
        <v>41</v>
      </c>
      <c r="P146" s="128">
        <v>1</v>
      </c>
      <c r="Q146" s="126">
        <f>(D146*G146)*B146</f>
        <v>0</v>
      </c>
    </row>
    <row r="147" spans="1:17" ht="12.75">
      <c r="A147" s="139" t="s">
        <v>228</v>
      </c>
      <c r="B147" s="148"/>
      <c r="C147" s="128" t="s">
        <v>41</v>
      </c>
      <c r="D147" s="138">
        <v>16</v>
      </c>
      <c r="E147" s="203">
        <v>5</v>
      </c>
      <c r="F147" s="118">
        <f>G147*137</f>
        <v>108.23</v>
      </c>
      <c r="G147" s="142">
        <v>0.79</v>
      </c>
      <c r="H147" s="132">
        <v>1</v>
      </c>
      <c r="I147" s="133" t="s">
        <v>195</v>
      </c>
      <c r="J147" s="161" t="s">
        <v>118</v>
      </c>
      <c r="K147" s="180" t="s">
        <v>229</v>
      </c>
      <c r="L147" s="136" t="s">
        <v>198</v>
      </c>
      <c r="M147" s="137">
        <v>29</v>
      </c>
      <c r="N147" s="128" t="s">
        <v>44</v>
      </c>
      <c r="O147" s="128" t="s">
        <v>41</v>
      </c>
      <c r="P147" s="128">
        <v>1</v>
      </c>
      <c r="Q147" s="126">
        <f>(D147*G147)*B147</f>
        <v>0</v>
      </c>
    </row>
    <row r="148" spans="1:17" ht="12.75">
      <c r="A148" s="139" t="s">
        <v>230</v>
      </c>
      <c r="B148" s="148"/>
      <c r="C148" s="128" t="s">
        <v>41</v>
      </c>
      <c r="D148" s="138">
        <v>16</v>
      </c>
      <c r="E148" s="203">
        <v>5</v>
      </c>
      <c r="F148" s="118">
        <f>G148*137</f>
        <v>117.82</v>
      </c>
      <c r="G148" s="142">
        <v>0.86</v>
      </c>
      <c r="H148" s="132">
        <v>1</v>
      </c>
      <c r="I148" s="133" t="s">
        <v>195</v>
      </c>
      <c r="J148" s="161" t="s">
        <v>118</v>
      </c>
      <c r="K148" s="180" t="s">
        <v>231</v>
      </c>
      <c r="L148" s="136" t="s">
        <v>198</v>
      </c>
      <c r="M148" s="137">
        <v>29</v>
      </c>
      <c r="N148" s="128" t="s">
        <v>44</v>
      </c>
      <c r="O148" s="128" t="s">
        <v>41</v>
      </c>
      <c r="P148" s="128">
        <v>1</v>
      </c>
      <c r="Q148" s="126">
        <f>(D148*G148)*B148</f>
        <v>0</v>
      </c>
    </row>
    <row r="149" spans="1:17" ht="12.75">
      <c r="A149" s="144" t="s">
        <v>232</v>
      </c>
      <c r="B149" s="148"/>
      <c r="C149" s="128" t="s">
        <v>41</v>
      </c>
      <c r="D149" s="138">
        <v>16</v>
      </c>
      <c r="E149" s="203">
        <v>5</v>
      </c>
      <c r="F149" s="118">
        <f>G149*137</f>
        <v>124.67</v>
      </c>
      <c r="G149" s="142">
        <v>0.91</v>
      </c>
      <c r="H149" s="132">
        <v>1</v>
      </c>
      <c r="I149" s="133" t="s">
        <v>195</v>
      </c>
      <c r="J149" s="161" t="s">
        <v>118</v>
      </c>
      <c r="K149" s="180" t="s">
        <v>233</v>
      </c>
      <c r="L149" s="136" t="s">
        <v>198</v>
      </c>
      <c r="M149" s="137">
        <v>30</v>
      </c>
      <c r="N149" s="128" t="s">
        <v>44</v>
      </c>
      <c r="O149" s="128" t="s">
        <v>41</v>
      </c>
      <c r="P149" s="128">
        <v>1</v>
      </c>
      <c r="Q149" s="126">
        <f>(D149*G149)*B149</f>
        <v>0</v>
      </c>
    </row>
    <row r="150" spans="1:17" ht="12.75">
      <c r="A150" s="144" t="s">
        <v>234</v>
      </c>
      <c r="B150" s="148"/>
      <c r="C150" s="128" t="s">
        <v>41</v>
      </c>
      <c r="D150" s="138">
        <v>16</v>
      </c>
      <c r="E150" s="203">
        <v>5</v>
      </c>
      <c r="F150" s="118">
        <f>G150*137</f>
        <v>108.23</v>
      </c>
      <c r="G150" s="142">
        <v>0.79</v>
      </c>
      <c r="H150" s="132">
        <v>1</v>
      </c>
      <c r="I150" s="133" t="s">
        <v>195</v>
      </c>
      <c r="J150" s="161" t="s">
        <v>118</v>
      </c>
      <c r="K150" s="180" t="s">
        <v>235</v>
      </c>
      <c r="L150" s="136" t="s">
        <v>198</v>
      </c>
      <c r="M150" s="137">
        <v>30</v>
      </c>
      <c r="N150" s="128" t="s">
        <v>44</v>
      </c>
      <c r="O150" s="128" t="s">
        <v>41</v>
      </c>
      <c r="P150" s="128">
        <v>1</v>
      </c>
      <c r="Q150" s="126">
        <f>(D150*G150)*B150</f>
        <v>0</v>
      </c>
    </row>
    <row r="151" spans="1:17" ht="12.75">
      <c r="A151" s="144" t="s">
        <v>236</v>
      </c>
      <c r="B151" s="114"/>
      <c r="C151" s="128" t="s">
        <v>41</v>
      </c>
      <c r="D151" s="138">
        <v>16</v>
      </c>
      <c r="E151" s="203">
        <v>5</v>
      </c>
      <c r="F151" s="118">
        <f>G151*137</f>
        <v>117.82</v>
      </c>
      <c r="G151" s="142">
        <v>0.86</v>
      </c>
      <c r="H151" s="132">
        <v>1</v>
      </c>
      <c r="I151" s="133" t="s">
        <v>195</v>
      </c>
      <c r="J151" s="161" t="s">
        <v>237</v>
      </c>
      <c r="K151" s="180" t="s">
        <v>238</v>
      </c>
      <c r="L151" s="136" t="s">
        <v>198</v>
      </c>
      <c r="M151" s="137">
        <v>30</v>
      </c>
      <c r="N151" s="128" t="s">
        <v>44</v>
      </c>
      <c r="O151" s="128" t="s">
        <v>41</v>
      </c>
      <c r="P151" s="128">
        <v>1</v>
      </c>
      <c r="Q151" s="126">
        <f>(D151*G151)*B151</f>
        <v>0</v>
      </c>
    </row>
    <row r="152" spans="1:17" ht="12.75">
      <c r="A152" s="144" t="s">
        <v>239</v>
      </c>
      <c r="B152" s="114"/>
      <c r="C152" s="128" t="s">
        <v>41</v>
      </c>
      <c r="D152" s="138">
        <v>16</v>
      </c>
      <c r="E152" s="203">
        <v>5</v>
      </c>
      <c r="F152" s="118">
        <f>G152*137</f>
        <v>123.3</v>
      </c>
      <c r="G152" s="142">
        <v>0.9</v>
      </c>
      <c r="H152" s="132">
        <v>1</v>
      </c>
      <c r="I152" s="133" t="s">
        <v>195</v>
      </c>
      <c r="J152" s="161" t="s">
        <v>240</v>
      </c>
      <c r="K152" s="180" t="s">
        <v>241</v>
      </c>
      <c r="L152" s="136" t="s">
        <v>198</v>
      </c>
      <c r="M152" s="137">
        <v>30</v>
      </c>
      <c r="N152" s="128" t="s">
        <v>44</v>
      </c>
      <c r="O152" s="128" t="s">
        <v>41</v>
      </c>
      <c r="P152" s="128">
        <v>1</v>
      </c>
      <c r="Q152" s="126">
        <f>(D152*G152)*B152</f>
        <v>0</v>
      </c>
    </row>
    <row r="153" spans="1:17" ht="12.75">
      <c r="A153" s="144" t="s">
        <v>242</v>
      </c>
      <c r="B153" s="114"/>
      <c r="C153" s="128" t="s">
        <v>41</v>
      </c>
      <c r="D153" s="138">
        <v>16</v>
      </c>
      <c r="E153" s="203">
        <v>5</v>
      </c>
      <c r="F153" s="118">
        <f>G153*137</f>
        <v>121.93</v>
      </c>
      <c r="G153" s="142">
        <v>0.89</v>
      </c>
      <c r="H153" s="132">
        <v>1</v>
      </c>
      <c r="I153" s="133" t="s">
        <v>195</v>
      </c>
      <c r="J153" s="161" t="s">
        <v>240</v>
      </c>
      <c r="K153" s="180" t="s">
        <v>243</v>
      </c>
      <c r="L153" s="136" t="s">
        <v>198</v>
      </c>
      <c r="M153" s="137">
        <v>30</v>
      </c>
      <c r="N153" s="128" t="s">
        <v>44</v>
      </c>
      <c r="O153" s="128" t="s">
        <v>41</v>
      </c>
      <c r="P153" s="128">
        <v>1</v>
      </c>
      <c r="Q153" s="126">
        <f>(D153*G153)*B153</f>
        <v>0</v>
      </c>
    </row>
    <row r="154" spans="1:17" ht="12.75">
      <c r="A154" s="144" t="s">
        <v>244</v>
      </c>
      <c r="B154" s="114"/>
      <c r="C154" s="128" t="s">
        <v>41</v>
      </c>
      <c r="D154" s="138">
        <v>16</v>
      </c>
      <c r="E154" s="203">
        <v>5</v>
      </c>
      <c r="F154" s="118">
        <f>G154*137</f>
        <v>126.04</v>
      </c>
      <c r="G154" s="142">
        <v>0.92</v>
      </c>
      <c r="H154" s="132">
        <v>1</v>
      </c>
      <c r="I154" s="133" t="s">
        <v>195</v>
      </c>
      <c r="J154" s="161" t="s">
        <v>240</v>
      </c>
      <c r="K154" s="180" t="s">
        <v>245</v>
      </c>
      <c r="L154" s="136" t="s">
        <v>198</v>
      </c>
      <c r="M154" s="137">
        <v>30</v>
      </c>
      <c r="N154" s="128" t="s">
        <v>44</v>
      </c>
      <c r="O154" s="128" t="s">
        <v>41</v>
      </c>
      <c r="P154" s="128">
        <v>1</v>
      </c>
      <c r="Q154" s="126">
        <f>(D154*G154)*B154</f>
        <v>0</v>
      </c>
    </row>
    <row r="155" spans="1:17" ht="12.75">
      <c r="A155" s="144" t="s">
        <v>246</v>
      </c>
      <c r="B155" s="114"/>
      <c r="C155" s="128" t="s">
        <v>41</v>
      </c>
      <c r="D155" s="138">
        <v>16</v>
      </c>
      <c r="E155" s="203">
        <v>5</v>
      </c>
      <c r="F155" s="118">
        <f>G155*137</f>
        <v>120.56</v>
      </c>
      <c r="G155" s="142">
        <v>0.88</v>
      </c>
      <c r="H155" s="132">
        <v>1</v>
      </c>
      <c r="I155" s="133" t="s">
        <v>195</v>
      </c>
      <c r="J155" s="161" t="s">
        <v>247</v>
      </c>
      <c r="K155" s="180" t="s">
        <v>248</v>
      </c>
      <c r="L155" s="136" t="s">
        <v>198</v>
      </c>
      <c r="M155" s="137">
        <v>30</v>
      </c>
      <c r="N155" s="128" t="s">
        <v>44</v>
      </c>
      <c r="O155" s="128" t="s">
        <v>41</v>
      </c>
      <c r="P155" s="128">
        <v>1</v>
      </c>
      <c r="Q155" s="126">
        <f>(D155*G155)*B155</f>
        <v>0</v>
      </c>
    </row>
    <row r="156" spans="1:17" ht="12.75">
      <c r="A156" s="144" t="s">
        <v>249</v>
      </c>
      <c r="B156" s="114"/>
      <c r="C156" s="128" t="s">
        <v>41</v>
      </c>
      <c r="D156" s="138">
        <v>16</v>
      </c>
      <c r="E156" s="203">
        <v>5</v>
      </c>
      <c r="F156" s="118">
        <f>G156*137</f>
        <v>130.15</v>
      </c>
      <c r="G156" s="142">
        <v>0.95</v>
      </c>
      <c r="H156" s="132">
        <v>1</v>
      </c>
      <c r="I156" s="133" t="s">
        <v>195</v>
      </c>
      <c r="J156" s="161" t="s">
        <v>247</v>
      </c>
      <c r="K156" s="180" t="s">
        <v>250</v>
      </c>
      <c r="L156" s="136" t="s">
        <v>198</v>
      </c>
      <c r="M156" s="137">
        <v>30</v>
      </c>
      <c r="N156" s="128" t="s">
        <v>44</v>
      </c>
      <c r="O156" s="128" t="s">
        <v>41</v>
      </c>
      <c r="P156" s="128">
        <v>1</v>
      </c>
      <c r="Q156" s="126">
        <f>(D156*G156)*B156</f>
        <v>0</v>
      </c>
    </row>
    <row r="157" spans="1:17" ht="12.75">
      <c r="A157" s="144" t="s">
        <v>251</v>
      </c>
      <c r="B157" s="114"/>
      <c r="C157" s="128" t="s">
        <v>41</v>
      </c>
      <c r="D157" s="138">
        <v>16</v>
      </c>
      <c r="E157" s="203">
        <v>5</v>
      </c>
      <c r="F157" s="118">
        <f>G157*137</f>
        <v>132.89</v>
      </c>
      <c r="G157" s="142">
        <v>0.97</v>
      </c>
      <c r="H157" s="132">
        <v>1</v>
      </c>
      <c r="I157" s="133" t="s">
        <v>195</v>
      </c>
      <c r="J157" s="161" t="s">
        <v>247</v>
      </c>
      <c r="K157" s="180" t="s">
        <v>252</v>
      </c>
      <c r="L157" s="136" t="s">
        <v>198</v>
      </c>
      <c r="M157" s="137">
        <v>30</v>
      </c>
      <c r="N157" s="128" t="s">
        <v>44</v>
      </c>
      <c r="O157" s="128" t="s">
        <v>41</v>
      </c>
      <c r="P157" s="128">
        <v>1</v>
      </c>
      <c r="Q157" s="126">
        <f>(D157*G157)*B157</f>
        <v>0</v>
      </c>
    </row>
    <row r="158" spans="1:17" ht="12.75">
      <c r="A158" s="144" t="s">
        <v>253</v>
      </c>
      <c r="B158" s="114"/>
      <c r="C158" s="128" t="s">
        <v>41</v>
      </c>
      <c r="D158" s="138">
        <v>16</v>
      </c>
      <c r="E158" s="203">
        <v>5</v>
      </c>
      <c r="F158" s="118">
        <f>G158*137</f>
        <v>132.89</v>
      </c>
      <c r="G158" s="142">
        <v>0.97</v>
      </c>
      <c r="H158" s="132">
        <v>1</v>
      </c>
      <c r="I158" s="133" t="s">
        <v>195</v>
      </c>
      <c r="J158" s="161" t="s">
        <v>247</v>
      </c>
      <c r="K158" s="180" t="s">
        <v>254</v>
      </c>
      <c r="L158" s="136" t="s">
        <v>198</v>
      </c>
      <c r="M158" s="137">
        <v>30</v>
      </c>
      <c r="N158" s="128" t="s">
        <v>44</v>
      </c>
      <c r="O158" s="128" t="s">
        <v>41</v>
      </c>
      <c r="P158" s="128">
        <v>1</v>
      </c>
      <c r="Q158" s="126">
        <f>(D158*G158)*B158</f>
        <v>0</v>
      </c>
    </row>
    <row r="159" spans="1:17" ht="12.75">
      <c r="A159" s="144" t="s">
        <v>255</v>
      </c>
      <c r="B159" s="114"/>
      <c r="C159" s="128" t="s">
        <v>41</v>
      </c>
      <c r="D159" s="138">
        <v>16</v>
      </c>
      <c r="E159" s="203">
        <v>5</v>
      </c>
      <c r="F159" s="118">
        <f>G159*137</f>
        <v>121.93</v>
      </c>
      <c r="G159" s="142">
        <v>0.89</v>
      </c>
      <c r="H159" s="132">
        <v>1</v>
      </c>
      <c r="I159" s="133" t="s">
        <v>195</v>
      </c>
      <c r="J159" s="161" t="s">
        <v>247</v>
      </c>
      <c r="K159" s="180" t="s">
        <v>256</v>
      </c>
      <c r="L159" s="136" t="s">
        <v>198</v>
      </c>
      <c r="M159" s="137">
        <v>30</v>
      </c>
      <c r="N159" s="128" t="s">
        <v>44</v>
      </c>
      <c r="O159" s="128" t="s">
        <v>41</v>
      </c>
      <c r="P159" s="128">
        <v>1</v>
      </c>
      <c r="Q159" s="126">
        <f>(D159*G159)*B159</f>
        <v>0</v>
      </c>
    </row>
    <row r="160" spans="1:17" ht="12.75">
      <c r="A160" s="144" t="s">
        <v>257</v>
      </c>
      <c r="B160" s="114"/>
      <c r="C160" s="128" t="s">
        <v>41</v>
      </c>
      <c r="D160" s="138">
        <v>16</v>
      </c>
      <c r="E160" s="203">
        <v>5</v>
      </c>
      <c r="F160" s="118">
        <f>G160*137</f>
        <v>120.56</v>
      </c>
      <c r="G160" s="142">
        <v>0.88</v>
      </c>
      <c r="H160" s="132">
        <v>1</v>
      </c>
      <c r="I160" s="133" t="s">
        <v>195</v>
      </c>
      <c r="J160" s="161" t="s">
        <v>258</v>
      </c>
      <c r="K160" s="180" t="s">
        <v>259</v>
      </c>
      <c r="L160" s="136" t="s">
        <v>198</v>
      </c>
      <c r="M160" s="137">
        <v>30</v>
      </c>
      <c r="N160" s="128" t="s">
        <v>44</v>
      </c>
      <c r="O160" s="128" t="s">
        <v>41</v>
      </c>
      <c r="P160" s="128">
        <v>1</v>
      </c>
      <c r="Q160" s="126">
        <f>(D160*G160)*B160</f>
        <v>0</v>
      </c>
    </row>
    <row r="161" spans="1:17" ht="12.75">
      <c r="A161" s="144" t="s">
        <v>260</v>
      </c>
      <c r="B161" s="114"/>
      <c r="C161" s="128" t="s">
        <v>41</v>
      </c>
      <c r="D161" s="138">
        <v>16</v>
      </c>
      <c r="E161" s="203">
        <v>5</v>
      </c>
      <c r="F161" s="118">
        <f>G161*137</f>
        <v>139.74</v>
      </c>
      <c r="G161" s="142">
        <v>1.02</v>
      </c>
      <c r="H161" s="132">
        <v>1</v>
      </c>
      <c r="I161" s="133" t="s">
        <v>195</v>
      </c>
      <c r="J161" s="161" t="s">
        <v>261</v>
      </c>
      <c r="K161" s="180" t="s">
        <v>262</v>
      </c>
      <c r="L161" s="136" t="s">
        <v>198</v>
      </c>
      <c r="M161" s="137">
        <v>30</v>
      </c>
      <c r="N161" s="128" t="s">
        <v>44</v>
      </c>
      <c r="O161" s="128" t="s">
        <v>41</v>
      </c>
      <c r="P161" s="128">
        <v>1</v>
      </c>
      <c r="Q161" s="126">
        <f>(D161*G161)*B161</f>
        <v>0</v>
      </c>
    </row>
    <row r="162" spans="1:17" ht="12.75">
      <c r="A162" s="144" t="s">
        <v>263</v>
      </c>
      <c r="B162" s="114"/>
      <c r="C162" s="128" t="s">
        <v>41</v>
      </c>
      <c r="D162" s="138">
        <v>16</v>
      </c>
      <c r="E162" s="203">
        <v>5</v>
      </c>
      <c r="F162" s="118">
        <f>G162*137</f>
        <v>139.74</v>
      </c>
      <c r="G162" s="142">
        <v>1.02</v>
      </c>
      <c r="H162" s="132">
        <v>1</v>
      </c>
      <c r="I162" s="133" t="s">
        <v>195</v>
      </c>
      <c r="J162" s="161" t="s">
        <v>261</v>
      </c>
      <c r="K162" s="180" t="s">
        <v>264</v>
      </c>
      <c r="L162" s="136" t="s">
        <v>198</v>
      </c>
      <c r="M162" s="137">
        <v>30</v>
      </c>
      <c r="N162" s="128" t="s">
        <v>44</v>
      </c>
      <c r="O162" s="128" t="s">
        <v>41</v>
      </c>
      <c r="P162" s="128">
        <v>1</v>
      </c>
      <c r="Q162" s="126">
        <f>(D162*G162)*B162</f>
        <v>0</v>
      </c>
    </row>
    <row r="163" spans="1:17" ht="12.75">
      <c r="A163" s="144" t="s">
        <v>265</v>
      </c>
      <c r="B163" s="114"/>
      <c r="C163" s="128" t="s">
        <v>41</v>
      </c>
      <c r="D163" s="138">
        <v>16</v>
      </c>
      <c r="E163" s="203">
        <v>5</v>
      </c>
      <c r="F163" s="118">
        <f>G163*137</f>
        <v>143.85</v>
      </c>
      <c r="G163" s="142">
        <v>1.05</v>
      </c>
      <c r="H163" s="132">
        <v>1</v>
      </c>
      <c r="I163" s="133" t="s">
        <v>195</v>
      </c>
      <c r="J163" s="161" t="s">
        <v>261</v>
      </c>
      <c r="K163" s="180" t="s">
        <v>266</v>
      </c>
      <c r="L163" s="136" t="s">
        <v>198</v>
      </c>
      <c r="M163" s="137">
        <v>30</v>
      </c>
      <c r="N163" s="128" t="s">
        <v>44</v>
      </c>
      <c r="O163" s="128" t="s">
        <v>41</v>
      </c>
      <c r="P163" s="128">
        <v>1</v>
      </c>
      <c r="Q163" s="126">
        <f>(D163*G163)*B163</f>
        <v>0</v>
      </c>
    </row>
    <row r="164" spans="1:17" ht="12.75">
      <c r="A164" s="144" t="s">
        <v>267</v>
      </c>
      <c r="B164" s="114"/>
      <c r="C164" s="128" t="s">
        <v>41</v>
      </c>
      <c r="D164" s="138">
        <v>16</v>
      </c>
      <c r="E164" s="203">
        <v>5</v>
      </c>
      <c r="F164" s="118">
        <f>G164*137</f>
        <v>149.33</v>
      </c>
      <c r="G164" s="142">
        <v>1.09</v>
      </c>
      <c r="H164" s="132">
        <v>1</v>
      </c>
      <c r="I164" s="133" t="s">
        <v>195</v>
      </c>
      <c r="J164" s="161" t="s">
        <v>261</v>
      </c>
      <c r="K164" s="180" t="s">
        <v>268</v>
      </c>
      <c r="L164" s="136" t="s">
        <v>198</v>
      </c>
      <c r="M164" s="137">
        <v>30</v>
      </c>
      <c r="N164" s="128" t="s">
        <v>44</v>
      </c>
      <c r="O164" s="128" t="s">
        <v>41</v>
      </c>
      <c r="P164" s="128">
        <v>1</v>
      </c>
      <c r="Q164" s="126">
        <f>(D164*G164)*B164</f>
        <v>0</v>
      </c>
    </row>
    <row r="165" spans="1:17" ht="12.75">
      <c r="A165" s="144" t="s">
        <v>269</v>
      </c>
      <c r="B165" s="114"/>
      <c r="C165" s="128" t="s">
        <v>41</v>
      </c>
      <c r="D165" s="138">
        <v>16</v>
      </c>
      <c r="E165" s="203">
        <v>5</v>
      </c>
      <c r="F165" s="118">
        <f>G165*137</f>
        <v>124.67</v>
      </c>
      <c r="G165" s="142">
        <v>0.91</v>
      </c>
      <c r="H165" s="132">
        <v>1</v>
      </c>
      <c r="I165" s="133" t="s">
        <v>195</v>
      </c>
      <c r="J165" s="161" t="s">
        <v>261</v>
      </c>
      <c r="K165" s="180" t="s">
        <v>270</v>
      </c>
      <c r="L165" s="136" t="s">
        <v>198</v>
      </c>
      <c r="M165" s="137">
        <v>31</v>
      </c>
      <c r="N165" s="128" t="s">
        <v>44</v>
      </c>
      <c r="O165" s="128" t="s">
        <v>41</v>
      </c>
      <c r="P165" s="128">
        <v>1</v>
      </c>
      <c r="Q165" s="126">
        <f>(D165*G165)*B165</f>
        <v>0</v>
      </c>
    </row>
    <row r="166" spans="1:17" ht="12.75">
      <c r="A166" s="144" t="s">
        <v>271</v>
      </c>
      <c r="B166" s="220"/>
      <c r="C166" s="128" t="s">
        <v>41</v>
      </c>
      <c r="D166" s="138">
        <v>16</v>
      </c>
      <c r="E166" s="203">
        <v>5</v>
      </c>
      <c r="F166" s="118">
        <f>G166*137</f>
        <v>121.93</v>
      </c>
      <c r="G166" s="142">
        <v>0.89</v>
      </c>
      <c r="H166" s="132">
        <v>1</v>
      </c>
      <c r="I166" s="133" t="s">
        <v>195</v>
      </c>
      <c r="J166" s="161" t="s">
        <v>272</v>
      </c>
      <c r="K166" s="180" t="s">
        <v>273</v>
      </c>
      <c r="L166" s="136" t="s">
        <v>198</v>
      </c>
      <c r="M166" s="137">
        <v>31</v>
      </c>
      <c r="N166" s="128" t="s">
        <v>44</v>
      </c>
      <c r="O166" s="128" t="s">
        <v>41</v>
      </c>
      <c r="P166" s="128">
        <v>1</v>
      </c>
      <c r="Q166" s="126">
        <f>(D166*G166)*B166</f>
        <v>0</v>
      </c>
    </row>
    <row r="167" spans="1:17" ht="12.75">
      <c r="A167" s="144" t="s">
        <v>274</v>
      </c>
      <c r="B167" s="220"/>
      <c r="C167" s="128" t="s">
        <v>41</v>
      </c>
      <c r="D167" s="138">
        <v>16</v>
      </c>
      <c r="E167" s="203">
        <v>5</v>
      </c>
      <c r="F167" s="118">
        <f>G167*137</f>
        <v>142.48000000000002</v>
      </c>
      <c r="G167" s="142">
        <v>1.04</v>
      </c>
      <c r="H167" s="132">
        <v>1</v>
      </c>
      <c r="I167" s="133" t="s">
        <v>195</v>
      </c>
      <c r="J167" s="161" t="s">
        <v>272</v>
      </c>
      <c r="K167" s="180" t="s">
        <v>275</v>
      </c>
      <c r="L167" s="136" t="s">
        <v>198</v>
      </c>
      <c r="M167" s="137">
        <v>31</v>
      </c>
      <c r="N167" s="128" t="s">
        <v>44</v>
      </c>
      <c r="O167" s="128" t="s">
        <v>41</v>
      </c>
      <c r="P167" s="128">
        <v>1</v>
      </c>
      <c r="Q167" s="126">
        <f>(D167*G167)*B167</f>
        <v>0</v>
      </c>
    </row>
    <row r="168" spans="1:17" ht="12.75">
      <c r="A168" s="144" t="s">
        <v>276</v>
      </c>
      <c r="B168" s="220"/>
      <c r="C168" s="128" t="s">
        <v>41</v>
      </c>
      <c r="D168" s="138">
        <v>16</v>
      </c>
      <c r="E168" s="203">
        <v>5</v>
      </c>
      <c r="F168" s="118">
        <f>G168*137</f>
        <v>137</v>
      </c>
      <c r="G168" s="142">
        <v>1</v>
      </c>
      <c r="H168" s="132">
        <v>1</v>
      </c>
      <c r="I168" s="133" t="s">
        <v>195</v>
      </c>
      <c r="J168" s="161" t="s">
        <v>277</v>
      </c>
      <c r="K168" s="180" t="s">
        <v>278</v>
      </c>
      <c r="L168" s="136" t="s">
        <v>198</v>
      </c>
      <c r="M168" s="137">
        <v>31</v>
      </c>
      <c r="N168" s="128" t="s">
        <v>44</v>
      </c>
      <c r="O168" s="128" t="s">
        <v>41</v>
      </c>
      <c r="P168" s="128">
        <v>1</v>
      </c>
      <c r="Q168" s="126">
        <f>(D168*G168)*B168</f>
        <v>0</v>
      </c>
    </row>
    <row r="169" spans="1:17" ht="12.75">
      <c r="A169" s="144" t="s">
        <v>279</v>
      </c>
      <c r="B169" s="220"/>
      <c r="C169" s="128" t="s">
        <v>41</v>
      </c>
      <c r="D169" s="138">
        <v>16</v>
      </c>
      <c r="E169" s="203">
        <v>5</v>
      </c>
      <c r="F169" s="118">
        <f>G169*137</f>
        <v>127.41000000000001</v>
      </c>
      <c r="G169" s="142">
        <v>0.93</v>
      </c>
      <c r="H169" s="132">
        <v>1</v>
      </c>
      <c r="I169" s="133" t="s">
        <v>195</v>
      </c>
      <c r="J169" s="161" t="s">
        <v>272</v>
      </c>
      <c r="K169" s="180" t="s">
        <v>280</v>
      </c>
      <c r="L169" s="136" t="s">
        <v>198</v>
      </c>
      <c r="M169" s="137">
        <v>31</v>
      </c>
      <c r="N169" s="128" t="s">
        <v>44</v>
      </c>
      <c r="O169" s="128" t="s">
        <v>41</v>
      </c>
      <c r="P169" s="128">
        <v>1</v>
      </c>
      <c r="Q169" s="126">
        <f>(D169*G169)*B169</f>
        <v>0</v>
      </c>
    </row>
    <row r="170" spans="1:17" ht="12.75">
      <c r="A170" s="144" t="s">
        <v>281</v>
      </c>
      <c r="B170" s="220"/>
      <c r="C170" s="128" t="s">
        <v>41</v>
      </c>
      <c r="D170" s="138">
        <v>16</v>
      </c>
      <c r="E170" s="203">
        <v>5</v>
      </c>
      <c r="F170" s="118">
        <f>G170*137</f>
        <v>121.93</v>
      </c>
      <c r="G170" s="142">
        <v>0.89</v>
      </c>
      <c r="H170" s="132">
        <v>1</v>
      </c>
      <c r="I170" s="133" t="s">
        <v>195</v>
      </c>
      <c r="J170" s="161" t="s">
        <v>272</v>
      </c>
      <c r="K170" s="180" t="s">
        <v>282</v>
      </c>
      <c r="L170" s="136" t="s">
        <v>198</v>
      </c>
      <c r="M170" s="137">
        <v>31</v>
      </c>
      <c r="N170" s="128" t="s">
        <v>44</v>
      </c>
      <c r="O170" s="128" t="s">
        <v>41</v>
      </c>
      <c r="P170" s="128">
        <v>1</v>
      </c>
      <c r="Q170" s="126">
        <f>(D170*G170)*B170</f>
        <v>0</v>
      </c>
    </row>
    <row r="171" spans="1:17" ht="12.75">
      <c r="A171" s="144" t="s">
        <v>283</v>
      </c>
      <c r="B171" s="220"/>
      <c r="C171" s="128" t="s">
        <v>41</v>
      </c>
      <c r="D171" s="138">
        <v>16</v>
      </c>
      <c r="E171" s="203">
        <v>5</v>
      </c>
      <c r="F171" s="118">
        <f>G171*137</f>
        <v>126.04</v>
      </c>
      <c r="G171" s="142">
        <v>0.92</v>
      </c>
      <c r="H171" s="132">
        <v>1</v>
      </c>
      <c r="I171" s="133" t="s">
        <v>195</v>
      </c>
      <c r="J171" s="161" t="s">
        <v>272</v>
      </c>
      <c r="K171" s="180" t="s">
        <v>284</v>
      </c>
      <c r="L171" s="136" t="s">
        <v>198</v>
      </c>
      <c r="M171" s="137">
        <v>31</v>
      </c>
      <c r="N171" s="128" t="s">
        <v>44</v>
      </c>
      <c r="O171" s="128" t="s">
        <v>41</v>
      </c>
      <c r="P171" s="128">
        <v>1</v>
      </c>
      <c r="Q171" s="126">
        <f>(D171*G171)*B171</f>
        <v>0</v>
      </c>
    </row>
    <row r="172" spans="1:17" ht="12.75">
      <c r="A172" s="144" t="s">
        <v>285</v>
      </c>
      <c r="B172" s="220"/>
      <c r="C172" s="128" t="s">
        <v>41</v>
      </c>
      <c r="D172" s="138">
        <v>16</v>
      </c>
      <c r="E172" s="203">
        <v>5</v>
      </c>
      <c r="F172" s="118">
        <f>G172*137</f>
        <v>138.37</v>
      </c>
      <c r="G172" s="142">
        <v>1.01</v>
      </c>
      <c r="H172" s="132">
        <v>1</v>
      </c>
      <c r="I172" s="133" t="s">
        <v>195</v>
      </c>
      <c r="J172" s="161" t="s">
        <v>272</v>
      </c>
      <c r="K172" s="180" t="s">
        <v>286</v>
      </c>
      <c r="L172" s="136" t="s">
        <v>198</v>
      </c>
      <c r="M172" s="137">
        <v>31</v>
      </c>
      <c r="N172" s="128" t="s">
        <v>44</v>
      </c>
      <c r="O172" s="128" t="s">
        <v>41</v>
      </c>
      <c r="P172" s="128">
        <v>1</v>
      </c>
      <c r="Q172" s="126">
        <f>(D172*G172)*B172</f>
        <v>0</v>
      </c>
    </row>
    <row r="173" spans="1:17" ht="12.75">
      <c r="A173" s="144" t="s">
        <v>287</v>
      </c>
      <c r="B173" s="220"/>
      <c r="C173" s="128" t="s">
        <v>41</v>
      </c>
      <c r="D173" s="138">
        <v>16</v>
      </c>
      <c r="E173" s="203">
        <v>5</v>
      </c>
      <c r="F173" s="118">
        <f>G173*137</f>
        <v>121.93</v>
      </c>
      <c r="G173" s="142">
        <v>0.89</v>
      </c>
      <c r="H173" s="132">
        <v>1</v>
      </c>
      <c r="I173" s="133" t="s">
        <v>195</v>
      </c>
      <c r="J173" s="161" t="s">
        <v>272</v>
      </c>
      <c r="K173" s="180" t="s">
        <v>288</v>
      </c>
      <c r="L173" s="136" t="s">
        <v>198</v>
      </c>
      <c r="M173" s="137">
        <v>31</v>
      </c>
      <c r="N173" s="128" t="s">
        <v>44</v>
      </c>
      <c r="O173" s="128" t="s">
        <v>41</v>
      </c>
      <c r="P173" s="128">
        <v>1</v>
      </c>
      <c r="Q173" s="126">
        <f>(D173*G173)*B173</f>
        <v>0</v>
      </c>
    </row>
    <row r="174" spans="1:17" ht="12.75">
      <c r="A174" s="152"/>
      <c r="B174" s="112"/>
      <c r="C174" s="152"/>
      <c r="D174" s="152"/>
      <c r="E174" s="112"/>
      <c r="F174" s="118">
        <f>G174*137</f>
        <v>0</v>
      </c>
      <c r="G174" s="153"/>
      <c r="H174" s="154"/>
      <c r="I174" s="155"/>
      <c r="J174" s="112"/>
      <c r="K174" s="212" t="s">
        <v>289</v>
      </c>
      <c r="L174" s="112"/>
      <c r="M174" s="109"/>
      <c r="N174" s="112"/>
      <c r="O174" s="99"/>
      <c r="P174" s="99"/>
      <c r="Q174" s="156" t="s">
        <v>15</v>
      </c>
    </row>
    <row r="175" spans="1:17" ht="12.75">
      <c r="A175" s="144" t="s">
        <v>290</v>
      </c>
      <c r="B175" s="114"/>
      <c r="C175" s="128" t="s">
        <v>41</v>
      </c>
      <c r="D175" s="138">
        <v>16</v>
      </c>
      <c r="E175" s="203">
        <v>5</v>
      </c>
      <c r="F175" s="118">
        <f>G175*137</f>
        <v>102.75</v>
      </c>
      <c r="G175" s="131">
        <v>0.75</v>
      </c>
      <c r="H175" s="132">
        <v>1</v>
      </c>
      <c r="I175" s="133" t="s">
        <v>195</v>
      </c>
      <c r="J175" s="161" t="s">
        <v>291</v>
      </c>
      <c r="K175" s="180" t="s">
        <v>292</v>
      </c>
      <c r="L175" s="143" t="s">
        <v>108</v>
      </c>
      <c r="M175" s="137">
        <v>31</v>
      </c>
      <c r="N175" s="128" t="s">
        <v>44</v>
      </c>
      <c r="O175" s="128" t="s">
        <v>41</v>
      </c>
      <c r="P175" s="128">
        <v>1</v>
      </c>
      <c r="Q175" s="177">
        <f>(D175*G175)*B175</f>
        <v>0</v>
      </c>
    </row>
    <row r="176" spans="1:17" ht="12.75">
      <c r="A176" s="144" t="s">
        <v>293</v>
      </c>
      <c r="B176" s="114"/>
      <c r="C176" s="128" t="s">
        <v>41</v>
      </c>
      <c r="D176" s="138">
        <v>16</v>
      </c>
      <c r="E176" s="203">
        <v>5</v>
      </c>
      <c r="F176" s="118">
        <f>G176*137</f>
        <v>105.49000000000001</v>
      </c>
      <c r="G176" s="131">
        <v>0.77</v>
      </c>
      <c r="H176" s="132">
        <v>1</v>
      </c>
      <c r="I176" s="133" t="s">
        <v>195</v>
      </c>
      <c r="J176" s="161" t="s">
        <v>121</v>
      </c>
      <c r="K176" s="180" t="s">
        <v>294</v>
      </c>
      <c r="L176" s="143" t="s">
        <v>295</v>
      </c>
      <c r="M176" s="137">
        <v>31</v>
      </c>
      <c r="N176" s="128" t="s">
        <v>44</v>
      </c>
      <c r="O176" s="128" t="s">
        <v>41</v>
      </c>
      <c r="P176" s="128">
        <v>1</v>
      </c>
      <c r="Q176" s="126">
        <f>(D176*G176)*B176</f>
        <v>0</v>
      </c>
    </row>
    <row r="177" spans="1:17" ht="12.75">
      <c r="A177" s="144" t="s">
        <v>296</v>
      </c>
      <c r="B177" s="114"/>
      <c r="C177" s="128" t="s">
        <v>41</v>
      </c>
      <c r="D177" s="138">
        <v>16</v>
      </c>
      <c r="E177" s="203">
        <v>5</v>
      </c>
      <c r="F177" s="118">
        <f>G177*137</f>
        <v>120.56</v>
      </c>
      <c r="G177" s="131">
        <v>0.88</v>
      </c>
      <c r="H177" s="132">
        <v>1</v>
      </c>
      <c r="I177" s="133" t="s">
        <v>195</v>
      </c>
      <c r="J177" s="161" t="s">
        <v>121</v>
      </c>
      <c r="K177" s="180" t="s">
        <v>297</v>
      </c>
      <c r="L177" s="143" t="s">
        <v>295</v>
      </c>
      <c r="M177" s="137">
        <v>31</v>
      </c>
      <c r="N177" s="128" t="s">
        <v>44</v>
      </c>
      <c r="O177" s="128" t="s">
        <v>41</v>
      </c>
      <c r="P177" s="128">
        <v>1</v>
      </c>
      <c r="Q177" s="126">
        <f>(D177*G177)*B177</f>
        <v>0</v>
      </c>
    </row>
    <row r="178" spans="1:17" ht="12.75">
      <c r="A178" s="144" t="s">
        <v>298</v>
      </c>
      <c r="B178" s="114"/>
      <c r="C178" s="128" t="s">
        <v>41</v>
      </c>
      <c r="D178" s="138">
        <v>16</v>
      </c>
      <c r="E178" s="203">
        <v>5</v>
      </c>
      <c r="F178" s="118">
        <f>G178*137</f>
        <v>127.41000000000001</v>
      </c>
      <c r="G178" s="131">
        <v>0.93</v>
      </c>
      <c r="H178" s="132">
        <v>1</v>
      </c>
      <c r="I178" s="133" t="s">
        <v>195</v>
      </c>
      <c r="J178" s="161" t="s">
        <v>121</v>
      </c>
      <c r="K178" s="180" t="s">
        <v>299</v>
      </c>
      <c r="L178" s="143" t="s">
        <v>295</v>
      </c>
      <c r="M178" s="137">
        <v>31</v>
      </c>
      <c r="N178" s="128" t="s">
        <v>44</v>
      </c>
      <c r="O178" s="128" t="s">
        <v>41</v>
      </c>
      <c r="P178" s="128">
        <v>1</v>
      </c>
      <c r="Q178" s="126">
        <f>(D178*G178)*B178</f>
        <v>0</v>
      </c>
    </row>
    <row r="179" spans="1:17" ht="12.75">
      <c r="A179" s="144" t="s">
        <v>300</v>
      </c>
      <c r="B179" s="114"/>
      <c r="C179" s="128" t="s">
        <v>41</v>
      </c>
      <c r="D179" s="138">
        <v>16</v>
      </c>
      <c r="E179" s="203">
        <v>5</v>
      </c>
      <c r="F179" s="118">
        <f>G179*137</f>
        <v>117.82</v>
      </c>
      <c r="G179" s="131">
        <v>0.86</v>
      </c>
      <c r="H179" s="132">
        <v>1</v>
      </c>
      <c r="I179" s="133" t="s">
        <v>195</v>
      </c>
      <c r="J179" s="161" t="s">
        <v>121</v>
      </c>
      <c r="K179" s="218" t="s">
        <v>301</v>
      </c>
      <c r="L179" s="143" t="s">
        <v>295</v>
      </c>
      <c r="M179" s="137">
        <v>31</v>
      </c>
      <c r="N179" s="128" t="s">
        <v>44</v>
      </c>
      <c r="O179" s="128" t="s">
        <v>41</v>
      </c>
      <c r="P179" s="128">
        <v>1</v>
      </c>
      <c r="Q179" s="126">
        <f>(D179*G179)*B179</f>
        <v>0</v>
      </c>
    </row>
    <row r="180" spans="1:17" ht="12.75">
      <c r="A180" s="144" t="s">
        <v>302</v>
      </c>
      <c r="B180" s="114"/>
      <c r="C180" s="128" t="s">
        <v>41</v>
      </c>
      <c r="D180" s="138">
        <v>16</v>
      </c>
      <c r="E180" s="203">
        <v>5</v>
      </c>
      <c r="F180" s="118">
        <f>G180*137</f>
        <v>112.33999999999999</v>
      </c>
      <c r="G180" s="131">
        <v>0.82</v>
      </c>
      <c r="H180" s="132">
        <v>1</v>
      </c>
      <c r="I180" s="133" t="s">
        <v>195</v>
      </c>
      <c r="J180" s="161" t="s">
        <v>303</v>
      </c>
      <c r="K180" s="180" t="s">
        <v>304</v>
      </c>
      <c r="L180" s="143" t="s">
        <v>295</v>
      </c>
      <c r="M180" s="137">
        <v>31</v>
      </c>
      <c r="N180" s="128" t="s">
        <v>44</v>
      </c>
      <c r="O180" s="128" t="s">
        <v>41</v>
      </c>
      <c r="P180" s="128">
        <v>1</v>
      </c>
      <c r="Q180" s="126">
        <f>(D180*G180)*B180</f>
        <v>0</v>
      </c>
    </row>
    <row r="181" spans="1:17" ht="12.75">
      <c r="A181" s="144" t="s">
        <v>305</v>
      </c>
      <c r="B181" s="114"/>
      <c r="C181" s="128" t="s">
        <v>41</v>
      </c>
      <c r="D181" s="138">
        <v>16</v>
      </c>
      <c r="E181" s="203">
        <v>5</v>
      </c>
      <c r="F181" s="118">
        <f>G181*137</f>
        <v>117.82</v>
      </c>
      <c r="G181" s="131">
        <v>0.86</v>
      </c>
      <c r="H181" s="132">
        <v>1</v>
      </c>
      <c r="I181" s="133" t="s">
        <v>195</v>
      </c>
      <c r="J181" s="161" t="s">
        <v>303</v>
      </c>
      <c r="K181" s="180" t="s">
        <v>306</v>
      </c>
      <c r="L181" s="143" t="s">
        <v>295</v>
      </c>
      <c r="M181" s="137">
        <v>31</v>
      </c>
      <c r="N181" s="128" t="s">
        <v>44</v>
      </c>
      <c r="O181" s="128" t="s">
        <v>41</v>
      </c>
      <c r="P181" s="128">
        <v>1</v>
      </c>
      <c r="Q181" s="126">
        <f>(D181*G181)*B181</f>
        <v>0</v>
      </c>
    </row>
    <row r="182" spans="1:17" ht="12.75">
      <c r="A182" s="144" t="s">
        <v>307</v>
      </c>
      <c r="B182" s="114"/>
      <c r="C182" s="128" t="s">
        <v>41</v>
      </c>
      <c r="D182" s="138">
        <v>16</v>
      </c>
      <c r="E182" s="203">
        <v>5</v>
      </c>
      <c r="F182" s="118">
        <f>G182*137</f>
        <v>130.15</v>
      </c>
      <c r="G182" s="131">
        <v>0.95</v>
      </c>
      <c r="H182" s="132">
        <v>1</v>
      </c>
      <c r="I182" s="133" t="s">
        <v>195</v>
      </c>
      <c r="J182" s="161" t="s">
        <v>308</v>
      </c>
      <c r="K182" s="180" t="s">
        <v>309</v>
      </c>
      <c r="L182" s="143" t="s">
        <v>295</v>
      </c>
      <c r="M182" s="137">
        <v>32</v>
      </c>
      <c r="N182" s="128" t="s">
        <v>44</v>
      </c>
      <c r="O182" s="128" t="s">
        <v>41</v>
      </c>
      <c r="P182" s="128">
        <v>1</v>
      </c>
      <c r="Q182" s="126">
        <f>(D182*G182)*B182</f>
        <v>0</v>
      </c>
    </row>
    <row r="183" spans="1:17" ht="12.75">
      <c r="A183" s="144" t="s">
        <v>310</v>
      </c>
      <c r="B183" s="114"/>
      <c r="C183" s="128" t="s">
        <v>41</v>
      </c>
      <c r="D183" s="138">
        <v>16</v>
      </c>
      <c r="E183" s="203">
        <v>5</v>
      </c>
      <c r="F183" s="118">
        <f>G183*137</f>
        <v>123.3</v>
      </c>
      <c r="G183" s="142">
        <v>0.9</v>
      </c>
      <c r="H183" s="132">
        <v>1</v>
      </c>
      <c r="I183" s="133" t="s">
        <v>195</v>
      </c>
      <c r="J183" s="161" t="s">
        <v>308</v>
      </c>
      <c r="K183" s="180" t="s">
        <v>311</v>
      </c>
      <c r="L183" s="143" t="s">
        <v>295</v>
      </c>
      <c r="M183" s="137">
        <v>32</v>
      </c>
      <c r="N183" s="128" t="s">
        <v>44</v>
      </c>
      <c r="O183" s="128" t="s">
        <v>41</v>
      </c>
      <c r="P183" s="128">
        <v>1</v>
      </c>
      <c r="Q183" s="126">
        <f>(D183*G183)*B183</f>
        <v>0</v>
      </c>
    </row>
    <row r="184" spans="1:17" ht="12.75">
      <c r="A184" s="144" t="s">
        <v>312</v>
      </c>
      <c r="B184" s="114"/>
      <c r="C184" s="128" t="s">
        <v>41</v>
      </c>
      <c r="D184" s="138">
        <v>16</v>
      </c>
      <c r="E184" s="203">
        <v>5</v>
      </c>
      <c r="F184" s="118">
        <f>G184*137</f>
        <v>120.56</v>
      </c>
      <c r="G184" s="142">
        <v>0.88</v>
      </c>
      <c r="H184" s="132">
        <v>1</v>
      </c>
      <c r="I184" s="133" t="s">
        <v>195</v>
      </c>
      <c r="J184" s="161" t="s">
        <v>308</v>
      </c>
      <c r="K184" s="180" t="s">
        <v>313</v>
      </c>
      <c r="L184" s="143" t="s">
        <v>295</v>
      </c>
      <c r="M184" s="137">
        <v>32</v>
      </c>
      <c r="N184" s="128" t="s">
        <v>44</v>
      </c>
      <c r="O184" s="128" t="s">
        <v>41</v>
      </c>
      <c r="P184" s="128">
        <v>1</v>
      </c>
      <c r="Q184" s="126">
        <f>(D184*G184)*B184</f>
        <v>0</v>
      </c>
    </row>
    <row r="185" spans="1:17" ht="12.75">
      <c r="A185" s="144" t="s">
        <v>314</v>
      </c>
      <c r="B185" s="114"/>
      <c r="C185" s="128" t="s">
        <v>41</v>
      </c>
      <c r="D185" s="138">
        <v>16</v>
      </c>
      <c r="E185" s="203">
        <v>5</v>
      </c>
      <c r="F185" s="118">
        <f>G185*137</f>
        <v>150.70000000000002</v>
      </c>
      <c r="G185" s="142">
        <v>1.1</v>
      </c>
      <c r="H185" s="132">
        <v>1</v>
      </c>
      <c r="I185" s="133" t="s">
        <v>195</v>
      </c>
      <c r="J185" s="161" t="s">
        <v>308</v>
      </c>
      <c r="K185" s="180" t="s">
        <v>315</v>
      </c>
      <c r="L185" s="143" t="s">
        <v>295</v>
      </c>
      <c r="M185" s="137">
        <v>32</v>
      </c>
      <c r="N185" s="128" t="s">
        <v>44</v>
      </c>
      <c r="O185" s="128" t="s">
        <v>41</v>
      </c>
      <c r="P185" s="128">
        <v>1</v>
      </c>
      <c r="Q185" s="126">
        <f>(D185*G185)*B185</f>
        <v>0</v>
      </c>
    </row>
    <row r="186" spans="1:17" ht="12.75">
      <c r="A186" s="144" t="s">
        <v>316</v>
      </c>
      <c r="B186" s="114"/>
      <c r="C186" s="128" t="s">
        <v>41</v>
      </c>
      <c r="D186" s="138">
        <v>16</v>
      </c>
      <c r="E186" s="203">
        <v>5</v>
      </c>
      <c r="F186" s="118">
        <f>G186*137</f>
        <v>126.04</v>
      </c>
      <c r="G186" s="142">
        <v>0.92</v>
      </c>
      <c r="H186" s="132">
        <v>1</v>
      </c>
      <c r="I186" s="133" t="s">
        <v>195</v>
      </c>
      <c r="J186" s="161" t="s">
        <v>308</v>
      </c>
      <c r="K186" s="180" t="s">
        <v>317</v>
      </c>
      <c r="L186" s="143" t="s">
        <v>295</v>
      </c>
      <c r="M186" s="137">
        <v>32</v>
      </c>
      <c r="N186" s="128" t="s">
        <v>44</v>
      </c>
      <c r="O186" s="128" t="s">
        <v>41</v>
      </c>
      <c r="P186" s="128">
        <v>1</v>
      </c>
      <c r="Q186" s="126">
        <f>(D186*G186)*B186</f>
        <v>0</v>
      </c>
    </row>
    <row r="187" spans="1:17" ht="12.75">
      <c r="A187" s="144" t="s">
        <v>318</v>
      </c>
      <c r="B187" s="114"/>
      <c r="C187" s="128" t="s">
        <v>41</v>
      </c>
      <c r="D187" s="138">
        <v>16</v>
      </c>
      <c r="E187" s="203">
        <v>5</v>
      </c>
      <c r="F187" s="118">
        <f>G187*137</f>
        <v>132.89</v>
      </c>
      <c r="G187" s="142">
        <v>0.97</v>
      </c>
      <c r="H187" s="132">
        <v>1</v>
      </c>
      <c r="I187" s="133" t="s">
        <v>195</v>
      </c>
      <c r="J187" s="161" t="s">
        <v>308</v>
      </c>
      <c r="K187" s="180" t="s">
        <v>319</v>
      </c>
      <c r="L187" s="143" t="s">
        <v>295</v>
      </c>
      <c r="M187" s="137">
        <v>32</v>
      </c>
      <c r="N187" s="128" t="s">
        <v>44</v>
      </c>
      <c r="O187" s="128" t="s">
        <v>41</v>
      </c>
      <c r="P187" s="128">
        <v>1</v>
      </c>
      <c r="Q187" s="126">
        <f>(D187*G187)*B187</f>
        <v>0</v>
      </c>
    </row>
    <row r="188" spans="1:17" ht="12.75">
      <c r="A188" s="152"/>
      <c r="B188" s="112"/>
      <c r="C188" s="152"/>
      <c r="D188" s="152"/>
      <c r="E188" s="112"/>
      <c r="F188" s="118">
        <f>G188*137</f>
        <v>0</v>
      </c>
      <c r="G188" s="153"/>
      <c r="H188" s="154"/>
      <c r="I188" s="155"/>
      <c r="J188" s="112"/>
      <c r="K188" s="212" t="s">
        <v>320</v>
      </c>
      <c r="L188" s="112"/>
      <c r="M188" s="109"/>
      <c r="N188" s="112"/>
      <c r="O188" s="99"/>
      <c r="P188" s="99"/>
      <c r="Q188" s="156" t="s">
        <v>15</v>
      </c>
    </row>
    <row r="189" spans="1:17" ht="12.75">
      <c r="A189" s="144" t="s">
        <v>321</v>
      </c>
      <c r="B189" s="114"/>
      <c r="C189" s="128" t="s">
        <v>41</v>
      </c>
      <c r="D189" s="138">
        <v>16</v>
      </c>
      <c r="E189" s="203">
        <v>3</v>
      </c>
      <c r="F189" s="118">
        <f>G189*137</f>
        <v>137</v>
      </c>
      <c r="G189" s="142">
        <v>1</v>
      </c>
      <c r="H189" s="132">
        <v>1</v>
      </c>
      <c r="I189" s="133" t="s">
        <v>195</v>
      </c>
      <c r="J189" s="161"/>
      <c r="K189" s="180" t="s">
        <v>322</v>
      </c>
      <c r="L189" s="143" t="s">
        <v>323</v>
      </c>
      <c r="M189" s="137">
        <v>32</v>
      </c>
      <c r="N189" s="128" t="s">
        <v>44</v>
      </c>
      <c r="O189" s="128" t="s">
        <v>41</v>
      </c>
      <c r="P189" s="128">
        <v>1</v>
      </c>
      <c r="Q189" s="177">
        <f>(D189*G189)*B189</f>
        <v>0</v>
      </c>
    </row>
    <row r="190" spans="1:17" ht="12.75">
      <c r="A190" s="144" t="s">
        <v>324</v>
      </c>
      <c r="B190" s="114"/>
      <c r="C190" s="128" t="s">
        <v>41</v>
      </c>
      <c r="D190" s="138">
        <v>16</v>
      </c>
      <c r="E190" s="203">
        <v>3</v>
      </c>
      <c r="F190" s="118">
        <f>G190*137</f>
        <v>134.26</v>
      </c>
      <c r="G190" s="142">
        <v>0.98</v>
      </c>
      <c r="H190" s="132">
        <v>1</v>
      </c>
      <c r="I190" s="133" t="s">
        <v>195</v>
      </c>
      <c r="J190" s="161"/>
      <c r="K190" s="180" t="s">
        <v>325</v>
      </c>
      <c r="L190" s="143" t="s">
        <v>323</v>
      </c>
      <c r="M190" s="137">
        <v>32</v>
      </c>
      <c r="N190" s="128" t="s">
        <v>44</v>
      </c>
      <c r="O190" s="128" t="s">
        <v>41</v>
      </c>
      <c r="P190" s="128">
        <v>1</v>
      </c>
      <c r="Q190" s="126">
        <f>(D190*G190)*B190</f>
        <v>0</v>
      </c>
    </row>
    <row r="191" spans="1:17" ht="12.75">
      <c r="A191" s="144" t="s">
        <v>326</v>
      </c>
      <c r="B191" s="114"/>
      <c r="C191" s="128" t="s">
        <v>41</v>
      </c>
      <c r="D191" s="138">
        <v>16</v>
      </c>
      <c r="E191" s="203">
        <v>3</v>
      </c>
      <c r="F191" s="118">
        <f>G191*137</f>
        <v>141.11</v>
      </c>
      <c r="G191" s="142">
        <v>1.03</v>
      </c>
      <c r="H191" s="132">
        <v>1</v>
      </c>
      <c r="I191" s="133" t="s">
        <v>195</v>
      </c>
      <c r="J191" s="161"/>
      <c r="K191" s="180" t="s">
        <v>327</v>
      </c>
      <c r="L191" s="143" t="s">
        <v>323</v>
      </c>
      <c r="M191" s="137">
        <v>32</v>
      </c>
      <c r="N191" s="128" t="s">
        <v>44</v>
      </c>
      <c r="O191" s="128" t="s">
        <v>41</v>
      </c>
      <c r="P191" s="128">
        <v>1</v>
      </c>
      <c r="Q191" s="126">
        <f>(D191*G191)*B191</f>
        <v>0</v>
      </c>
    </row>
    <row r="192" spans="1:17" ht="12.75">
      <c r="A192" s="144" t="s">
        <v>328</v>
      </c>
      <c r="B192" s="114"/>
      <c r="C192" s="128" t="s">
        <v>41</v>
      </c>
      <c r="D192" s="138">
        <v>16</v>
      </c>
      <c r="E192" s="203">
        <v>3</v>
      </c>
      <c r="F192" s="118">
        <f>G192*137</f>
        <v>135.63</v>
      </c>
      <c r="G192" s="131">
        <v>0.99</v>
      </c>
      <c r="H192" s="132">
        <v>1</v>
      </c>
      <c r="I192" s="133" t="s">
        <v>195</v>
      </c>
      <c r="J192" s="161"/>
      <c r="K192" s="180" t="s">
        <v>329</v>
      </c>
      <c r="L192" s="143" t="s">
        <v>323</v>
      </c>
      <c r="M192" s="137">
        <v>32</v>
      </c>
      <c r="N192" s="128" t="s">
        <v>44</v>
      </c>
      <c r="O192" s="128" t="s">
        <v>41</v>
      </c>
      <c r="P192" s="128">
        <v>1</v>
      </c>
      <c r="Q192" s="126">
        <f>(D192*G192)*B192</f>
        <v>0</v>
      </c>
    </row>
    <row r="193" spans="1:17" ht="12.75">
      <c r="A193" s="144" t="s">
        <v>330</v>
      </c>
      <c r="B193" s="114"/>
      <c r="C193" s="128" t="s">
        <v>41</v>
      </c>
      <c r="D193" s="138">
        <v>16</v>
      </c>
      <c r="E193" s="203">
        <v>3</v>
      </c>
      <c r="F193" s="118">
        <f>G193*137</f>
        <v>135.63</v>
      </c>
      <c r="G193" s="131">
        <v>0.99</v>
      </c>
      <c r="H193" s="132">
        <v>1</v>
      </c>
      <c r="I193" s="133" t="s">
        <v>195</v>
      </c>
      <c r="J193" s="161"/>
      <c r="K193" s="180" t="s">
        <v>331</v>
      </c>
      <c r="L193" s="143" t="s">
        <v>323</v>
      </c>
      <c r="M193" s="137">
        <v>32</v>
      </c>
      <c r="N193" s="128" t="s">
        <v>44</v>
      </c>
      <c r="O193" s="128" t="s">
        <v>41</v>
      </c>
      <c r="P193" s="128">
        <v>1</v>
      </c>
      <c r="Q193" s="126">
        <f>(D193*G193)*B193</f>
        <v>0</v>
      </c>
    </row>
    <row r="194" spans="1:17" ht="12.75">
      <c r="A194" s="144" t="s">
        <v>332</v>
      </c>
      <c r="B194" s="114"/>
      <c r="C194" s="128" t="s">
        <v>41</v>
      </c>
      <c r="D194" s="138">
        <v>16</v>
      </c>
      <c r="E194" s="203">
        <v>3</v>
      </c>
      <c r="F194" s="118">
        <f>G194*137</f>
        <v>134.26</v>
      </c>
      <c r="G194" s="131">
        <v>0.98</v>
      </c>
      <c r="H194" s="132">
        <v>1</v>
      </c>
      <c r="I194" s="133" t="s">
        <v>195</v>
      </c>
      <c r="J194" s="161"/>
      <c r="K194" s="180" t="s">
        <v>333</v>
      </c>
      <c r="L194" s="143" t="s">
        <v>323</v>
      </c>
      <c r="M194" s="137">
        <v>32</v>
      </c>
      <c r="N194" s="128" t="s">
        <v>44</v>
      </c>
      <c r="O194" s="128" t="s">
        <v>41</v>
      </c>
      <c r="P194" s="128">
        <v>1</v>
      </c>
      <c r="Q194" s="126">
        <f>(D194*G194)*B194</f>
        <v>0</v>
      </c>
    </row>
    <row r="195" spans="1:17" ht="12.75">
      <c r="A195" s="152"/>
      <c r="B195" s="112"/>
      <c r="C195" s="152"/>
      <c r="D195" s="152"/>
      <c r="E195" s="112"/>
      <c r="F195" s="118">
        <f>G195*137</f>
        <v>0</v>
      </c>
      <c r="G195" s="153"/>
      <c r="H195" s="154"/>
      <c r="I195" s="155"/>
      <c r="J195" s="112"/>
      <c r="K195" s="212" t="s">
        <v>334</v>
      </c>
      <c r="L195" s="112"/>
      <c r="M195" s="109"/>
      <c r="N195" s="112"/>
      <c r="O195" s="99"/>
      <c r="P195" s="99"/>
      <c r="Q195" s="156" t="s">
        <v>15</v>
      </c>
    </row>
    <row r="196" spans="1:17" ht="12.75">
      <c r="A196" s="144" t="s">
        <v>335</v>
      </c>
      <c r="B196" s="148"/>
      <c r="C196" s="128" t="s">
        <v>41</v>
      </c>
      <c r="D196" s="138">
        <v>16</v>
      </c>
      <c r="E196" s="203">
        <v>15</v>
      </c>
      <c r="F196" s="118">
        <f>G196*137</f>
        <v>117.82</v>
      </c>
      <c r="G196" s="131">
        <v>0.86</v>
      </c>
      <c r="H196" s="132">
        <v>1</v>
      </c>
      <c r="I196" s="133" t="s">
        <v>195</v>
      </c>
      <c r="J196" s="161" t="s">
        <v>336</v>
      </c>
      <c r="K196" s="180" t="s">
        <v>337</v>
      </c>
      <c r="L196" s="143" t="s">
        <v>338</v>
      </c>
      <c r="M196" s="137">
        <v>32</v>
      </c>
      <c r="N196" s="128" t="s">
        <v>44</v>
      </c>
      <c r="O196" s="128" t="s">
        <v>41</v>
      </c>
      <c r="P196" s="128">
        <v>1</v>
      </c>
      <c r="Q196" s="177">
        <f>(D196*G196)*B196</f>
        <v>0</v>
      </c>
    </row>
    <row r="197" spans="1:17" ht="12.75">
      <c r="A197" s="144" t="s">
        <v>339</v>
      </c>
      <c r="B197" s="148"/>
      <c r="C197" s="128" t="s">
        <v>41</v>
      </c>
      <c r="D197" s="138">
        <v>16</v>
      </c>
      <c r="E197" s="203">
        <v>10</v>
      </c>
      <c r="F197" s="118">
        <f>G197*137</f>
        <v>120.56</v>
      </c>
      <c r="G197" s="142">
        <v>0.88</v>
      </c>
      <c r="H197" s="132">
        <v>1</v>
      </c>
      <c r="I197" s="133" t="s">
        <v>195</v>
      </c>
      <c r="J197" s="161" t="s">
        <v>121</v>
      </c>
      <c r="K197" s="180" t="s">
        <v>340</v>
      </c>
      <c r="L197" s="143" t="s">
        <v>128</v>
      </c>
      <c r="M197" s="137">
        <v>32</v>
      </c>
      <c r="N197" s="128" t="s">
        <v>44</v>
      </c>
      <c r="O197" s="128" t="s">
        <v>41</v>
      </c>
      <c r="P197" s="128">
        <v>1</v>
      </c>
      <c r="Q197" s="126">
        <f>(D197*G197)*B197</f>
        <v>0</v>
      </c>
    </row>
    <row r="198" spans="1:17" ht="12.75">
      <c r="A198" s="144" t="s">
        <v>341</v>
      </c>
      <c r="B198" s="148"/>
      <c r="C198" s="128" t="s">
        <v>41</v>
      </c>
      <c r="D198" s="138">
        <v>16</v>
      </c>
      <c r="E198" s="203">
        <v>10</v>
      </c>
      <c r="F198" s="118">
        <f>G198*137</f>
        <v>135.63</v>
      </c>
      <c r="G198" s="142">
        <v>0.99</v>
      </c>
      <c r="H198" s="132">
        <v>1</v>
      </c>
      <c r="I198" s="133" t="s">
        <v>195</v>
      </c>
      <c r="J198" s="161" t="s">
        <v>121</v>
      </c>
      <c r="K198" s="180" t="s">
        <v>342</v>
      </c>
      <c r="L198" s="143" t="s">
        <v>128</v>
      </c>
      <c r="M198" s="137">
        <v>32</v>
      </c>
      <c r="N198" s="128" t="s">
        <v>44</v>
      </c>
      <c r="O198" s="128" t="s">
        <v>41</v>
      </c>
      <c r="P198" s="128">
        <v>1</v>
      </c>
      <c r="Q198" s="126">
        <f>(D198*G198)*B198</f>
        <v>0</v>
      </c>
    </row>
    <row r="199" spans="1:17" ht="12.75">
      <c r="A199" s="144" t="s">
        <v>343</v>
      </c>
      <c r="B199" s="148"/>
      <c r="C199" s="128" t="s">
        <v>41</v>
      </c>
      <c r="D199" s="138">
        <v>16</v>
      </c>
      <c r="E199" s="203">
        <v>10</v>
      </c>
      <c r="F199" s="118">
        <f>G199*137</f>
        <v>120.56</v>
      </c>
      <c r="G199" s="142">
        <v>0.88</v>
      </c>
      <c r="H199" s="132">
        <v>1</v>
      </c>
      <c r="I199" s="133" t="s">
        <v>195</v>
      </c>
      <c r="J199" s="161" t="s">
        <v>121</v>
      </c>
      <c r="K199" s="180" t="s">
        <v>344</v>
      </c>
      <c r="L199" s="143" t="s">
        <v>128</v>
      </c>
      <c r="M199" s="137">
        <v>33</v>
      </c>
      <c r="N199" s="128" t="s">
        <v>44</v>
      </c>
      <c r="O199" s="128" t="s">
        <v>41</v>
      </c>
      <c r="P199" s="128">
        <v>1</v>
      </c>
      <c r="Q199" s="126">
        <f>(D199*G199)*B199</f>
        <v>0</v>
      </c>
    </row>
    <row r="200" spans="1:17" ht="12.75">
      <c r="A200" s="152"/>
      <c r="B200" s="112"/>
      <c r="C200" s="152"/>
      <c r="D200" s="152"/>
      <c r="E200" s="112"/>
      <c r="F200" s="118">
        <f>G200*137</f>
        <v>0</v>
      </c>
      <c r="G200" s="153"/>
      <c r="H200" s="154"/>
      <c r="I200" s="155"/>
      <c r="J200" s="112"/>
      <c r="K200" s="212" t="s">
        <v>345</v>
      </c>
      <c r="L200" s="112"/>
      <c r="M200" s="109"/>
      <c r="N200" s="112"/>
      <c r="O200" s="99"/>
      <c r="P200" s="99"/>
      <c r="Q200" s="156" t="s">
        <v>15</v>
      </c>
    </row>
    <row r="201" spans="1:17" ht="12.75">
      <c r="A201" s="144" t="s">
        <v>346</v>
      </c>
      <c r="B201" s="114"/>
      <c r="C201" s="128" t="s">
        <v>41</v>
      </c>
      <c r="D201" s="138">
        <v>16</v>
      </c>
      <c r="E201" s="203">
        <v>5</v>
      </c>
      <c r="F201" s="118">
        <f>G201*137</f>
        <v>139.74</v>
      </c>
      <c r="G201" s="131">
        <v>1.02</v>
      </c>
      <c r="H201" s="132">
        <v>1</v>
      </c>
      <c r="I201" s="133" t="s">
        <v>195</v>
      </c>
      <c r="J201" s="161"/>
      <c r="K201" s="180" t="s">
        <v>347</v>
      </c>
      <c r="L201" s="143" t="s">
        <v>295</v>
      </c>
      <c r="M201" s="137">
        <v>32</v>
      </c>
      <c r="N201" s="128" t="s">
        <v>44</v>
      </c>
      <c r="O201" s="128" t="s">
        <v>41</v>
      </c>
      <c r="P201" s="128">
        <v>1</v>
      </c>
      <c r="Q201" s="177">
        <f>(D201*G201)*B201</f>
        <v>0</v>
      </c>
    </row>
    <row r="202" spans="1:17" ht="12.75">
      <c r="A202" s="144" t="s">
        <v>348</v>
      </c>
      <c r="B202" s="114"/>
      <c r="C202" s="128" t="s">
        <v>41</v>
      </c>
      <c r="D202" s="138">
        <v>16</v>
      </c>
      <c r="E202" s="203">
        <v>10</v>
      </c>
      <c r="F202" s="118">
        <f>G202*137</f>
        <v>120.56</v>
      </c>
      <c r="G202" s="131">
        <v>0.88</v>
      </c>
      <c r="H202" s="132">
        <v>1</v>
      </c>
      <c r="I202" s="133" t="s">
        <v>195</v>
      </c>
      <c r="J202" s="161"/>
      <c r="K202" s="180" t="s">
        <v>349</v>
      </c>
      <c r="L202" s="143" t="s">
        <v>350</v>
      </c>
      <c r="M202" s="137">
        <v>33</v>
      </c>
      <c r="N202" s="128" t="s">
        <v>44</v>
      </c>
      <c r="O202" s="128" t="s">
        <v>41</v>
      </c>
      <c r="P202" s="128">
        <v>1</v>
      </c>
      <c r="Q202" s="126">
        <f>(D202*G202)*B202</f>
        <v>0</v>
      </c>
    </row>
    <row r="203" spans="1:17" ht="12.75">
      <c r="A203" s="144" t="s">
        <v>351</v>
      </c>
      <c r="B203" s="114"/>
      <c r="C203" s="128" t="s">
        <v>41</v>
      </c>
      <c r="D203" s="138">
        <v>16</v>
      </c>
      <c r="E203" s="203">
        <v>15</v>
      </c>
      <c r="F203" s="118">
        <f>G203*137</f>
        <v>100.00999999999999</v>
      </c>
      <c r="G203" s="131">
        <v>0.73</v>
      </c>
      <c r="H203" s="132">
        <v>1</v>
      </c>
      <c r="I203" s="133" t="s">
        <v>195</v>
      </c>
      <c r="J203" s="161"/>
      <c r="K203" s="180" t="s">
        <v>352</v>
      </c>
      <c r="L203" s="143" t="s">
        <v>128</v>
      </c>
      <c r="M203" s="137">
        <v>33</v>
      </c>
      <c r="N203" s="128" t="s">
        <v>44</v>
      </c>
      <c r="O203" s="128" t="s">
        <v>41</v>
      </c>
      <c r="P203" s="128">
        <v>1</v>
      </c>
      <c r="Q203" s="126">
        <f>(D203*G203)*B203</f>
        <v>0</v>
      </c>
    </row>
    <row r="204" spans="1:17" ht="12.75">
      <c r="A204" s="144" t="s">
        <v>353</v>
      </c>
      <c r="B204" s="114"/>
      <c r="C204" s="128" t="s">
        <v>41</v>
      </c>
      <c r="D204" s="138">
        <v>16</v>
      </c>
      <c r="E204" s="203">
        <v>15</v>
      </c>
      <c r="F204" s="118">
        <f>G204*137</f>
        <v>126.04</v>
      </c>
      <c r="G204" s="142">
        <v>0.92</v>
      </c>
      <c r="H204" s="132">
        <v>1</v>
      </c>
      <c r="I204" s="133" t="s">
        <v>195</v>
      </c>
      <c r="J204" s="161"/>
      <c r="K204" s="180" t="s">
        <v>354</v>
      </c>
      <c r="L204" s="143" t="s">
        <v>338</v>
      </c>
      <c r="M204" s="137">
        <v>33</v>
      </c>
      <c r="N204" s="128" t="s">
        <v>44</v>
      </c>
      <c r="O204" s="128" t="s">
        <v>41</v>
      </c>
      <c r="P204" s="128">
        <v>1</v>
      </c>
      <c r="Q204" s="126">
        <f>(D204*G204)*B204</f>
        <v>0</v>
      </c>
    </row>
    <row r="205" spans="1:17" ht="12.75">
      <c r="A205" s="144" t="s">
        <v>355</v>
      </c>
      <c r="B205" s="148"/>
      <c r="C205" s="128" t="s">
        <v>41</v>
      </c>
      <c r="D205" s="138">
        <v>16</v>
      </c>
      <c r="E205" s="203">
        <v>15</v>
      </c>
      <c r="F205" s="118">
        <f>G205*137</f>
        <v>126.04</v>
      </c>
      <c r="G205" s="142">
        <v>0.92</v>
      </c>
      <c r="H205" s="132">
        <v>1</v>
      </c>
      <c r="I205" s="133" t="s">
        <v>195</v>
      </c>
      <c r="J205" s="161"/>
      <c r="K205" s="180" t="s">
        <v>356</v>
      </c>
      <c r="L205" s="143" t="s">
        <v>357</v>
      </c>
      <c r="M205" s="137">
        <v>33</v>
      </c>
      <c r="N205" s="128" t="s">
        <v>44</v>
      </c>
      <c r="O205" s="128" t="s">
        <v>41</v>
      </c>
      <c r="P205" s="128">
        <v>1</v>
      </c>
      <c r="Q205" s="126">
        <f>(D205*G205)*B205</f>
        <v>0</v>
      </c>
    </row>
    <row r="206" spans="1:17" ht="12.75">
      <c r="A206" s="144" t="s">
        <v>358</v>
      </c>
      <c r="B206" s="114"/>
      <c r="C206" s="128" t="s">
        <v>41</v>
      </c>
      <c r="D206" s="138">
        <v>16</v>
      </c>
      <c r="E206" s="203">
        <v>10</v>
      </c>
      <c r="F206" s="118">
        <f>G206*137</f>
        <v>128.78</v>
      </c>
      <c r="G206" s="142">
        <v>0.94</v>
      </c>
      <c r="H206" s="132">
        <v>1</v>
      </c>
      <c r="I206" s="133" t="s">
        <v>195</v>
      </c>
      <c r="J206" s="161"/>
      <c r="K206" s="180" t="s">
        <v>359</v>
      </c>
      <c r="L206" s="143" t="s">
        <v>357</v>
      </c>
      <c r="M206" s="137">
        <v>33</v>
      </c>
      <c r="N206" s="128" t="s">
        <v>44</v>
      </c>
      <c r="O206" s="128" t="s">
        <v>41</v>
      </c>
      <c r="P206" s="128">
        <v>1</v>
      </c>
      <c r="Q206" s="126">
        <f>(D206*G206)*B206</f>
        <v>0</v>
      </c>
    </row>
    <row r="207" spans="1:17" ht="12.75">
      <c r="A207" s="144" t="s">
        <v>360</v>
      </c>
      <c r="B207" s="114"/>
      <c r="C207" s="128" t="s">
        <v>41</v>
      </c>
      <c r="D207" s="138">
        <v>16</v>
      </c>
      <c r="E207" s="203">
        <v>15</v>
      </c>
      <c r="F207" s="118">
        <f>G207*137</f>
        <v>109.60000000000001</v>
      </c>
      <c r="G207" s="142">
        <v>0.8</v>
      </c>
      <c r="H207" s="132">
        <v>1</v>
      </c>
      <c r="I207" s="133" t="s">
        <v>195</v>
      </c>
      <c r="J207" s="161"/>
      <c r="K207" s="180" t="s">
        <v>361</v>
      </c>
      <c r="L207" s="143" t="s">
        <v>128</v>
      </c>
      <c r="M207" s="137">
        <v>33</v>
      </c>
      <c r="N207" s="128" t="s">
        <v>44</v>
      </c>
      <c r="O207" s="128" t="s">
        <v>41</v>
      </c>
      <c r="P207" s="128">
        <v>1</v>
      </c>
      <c r="Q207" s="126">
        <f>(D207*G207)*B207</f>
        <v>0</v>
      </c>
    </row>
    <row r="208" spans="1:17" ht="12.75">
      <c r="A208" s="144" t="s">
        <v>362</v>
      </c>
      <c r="B208" s="114"/>
      <c r="C208" s="128" t="s">
        <v>41</v>
      </c>
      <c r="D208" s="138">
        <v>16</v>
      </c>
      <c r="E208" s="203">
        <v>10</v>
      </c>
      <c r="F208" s="118">
        <f>G208*137</f>
        <v>123.3</v>
      </c>
      <c r="G208" s="131">
        <v>0.9</v>
      </c>
      <c r="H208" s="132">
        <v>1</v>
      </c>
      <c r="I208" s="133" t="s">
        <v>195</v>
      </c>
      <c r="J208" s="161"/>
      <c r="K208" s="180" t="s">
        <v>363</v>
      </c>
      <c r="L208" s="143" t="s">
        <v>357</v>
      </c>
      <c r="M208" s="137">
        <v>33</v>
      </c>
      <c r="N208" s="128" t="s">
        <v>44</v>
      </c>
      <c r="O208" s="128" t="s">
        <v>41</v>
      </c>
      <c r="P208" s="128">
        <v>1</v>
      </c>
      <c r="Q208" s="126">
        <f>(D208*G208)*B208</f>
        <v>0</v>
      </c>
    </row>
    <row r="209" spans="1:17" s="202" customFormat="1" ht="12.75">
      <c r="A209" s="221"/>
      <c r="B209" s="222"/>
      <c r="C209" s="223"/>
      <c r="D209" s="210">
        <f>SUM(B133:B208)/3</f>
        <v>0</v>
      </c>
      <c r="E209" s="224"/>
      <c r="F209" s="118">
        <f>G209*137</f>
        <v>0</v>
      </c>
      <c r="G209" s="225"/>
      <c r="H209" s="226"/>
      <c r="I209" s="227"/>
      <c r="J209" s="224"/>
      <c r="K209" s="228" t="s">
        <v>364</v>
      </c>
      <c r="L209" s="229"/>
      <c r="M209" s="223"/>
      <c r="N209" s="223"/>
      <c r="O209" s="230" t="s">
        <v>15</v>
      </c>
      <c r="P209" s="231"/>
      <c r="Q209" s="232" t="s">
        <v>15</v>
      </c>
    </row>
    <row r="210" spans="1:17" s="202" customFormat="1" ht="12.75">
      <c r="A210" s="233"/>
      <c r="B210" s="229"/>
      <c r="C210" s="223"/>
      <c r="D210" s="234"/>
      <c r="E210" s="229"/>
      <c r="F210" s="118">
        <f>G210*137</f>
        <v>0</v>
      </c>
      <c r="G210" s="235"/>
      <c r="H210" s="207"/>
      <c r="I210" s="3"/>
      <c r="J210" s="224"/>
      <c r="K210" s="206" t="s">
        <v>365</v>
      </c>
      <c r="L210" s="229"/>
      <c r="M210" s="223"/>
      <c r="N210" s="223"/>
      <c r="O210" s="230" t="s">
        <v>15</v>
      </c>
      <c r="P210" s="231"/>
      <c r="Q210" s="232" t="s">
        <v>15</v>
      </c>
    </row>
    <row r="211" spans="1:17" s="202" customFormat="1" ht="12.75">
      <c r="A211" s="236">
        <v>90701</v>
      </c>
      <c r="B211" s="237"/>
      <c r="C211" s="238" t="s">
        <v>41</v>
      </c>
      <c r="D211" s="238">
        <v>20</v>
      </c>
      <c r="E211" s="238">
        <v>5</v>
      </c>
      <c r="F211" s="118">
        <f>G211*137</f>
        <v>91.79</v>
      </c>
      <c r="G211" s="239">
        <v>0.67</v>
      </c>
      <c r="H211" s="132">
        <v>1</v>
      </c>
      <c r="I211" s="184" t="s">
        <v>366</v>
      </c>
      <c r="J211" s="199" t="s">
        <v>196</v>
      </c>
      <c r="K211" s="240" t="s">
        <v>367</v>
      </c>
      <c r="L211" s="241" t="s">
        <v>198</v>
      </c>
      <c r="M211" s="242">
        <v>35</v>
      </c>
      <c r="N211" s="238" t="s">
        <v>44</v>
      </c>
      <c r="O211" s="238" t="s">
        <v>41</v>
      </c>
      <c r="P211" s="238">
        <v>1</v>
      </c>
      <c r="Q211" s="177">
        <f>(D211*G211)*B211</f>
        <v>0</v>
      </c>
    </row>
    <row r="212" spans="1:17" s="202" customFormat="1" ht="12.75">
      <c r="A212" s="236">
        <v>90702</v>
      </c>
      <c r="B212" s="237"/>
      <c r="C212" s="197" t="s">
        <v>41</v>
      </c>
      <c r="D212" s="238">
        <v>20</v>
      </c>
      <c r="E212" s="238">
        <v>5</v>
      </c>
      <c r="F212" s="118">
        <f>G212*137</f>
        <v>89.05</v>
      </c>
      <c r="G212" s="239">
        <v>0.65</v>
      </c>
      <c r="H212" s="132">
        <v>1</v>
      </c>
      <c r="I212" s="133" t="s">
        <v>366</v>
      </c>
      <c r="J212" s="243" t="s">
        <v>118</v>
      </c>
      <c r="K212" s="244" t="s">
        <v>204</v>
      </c>
      <c r="L212" s="241" t="s">
        <v>198</v>
      </c>
      <c r="M212" s="242">
        <v>35</v>
      </c>
      <c r="N212" s="197" t="s">
        <v>44</v>
      </c>
      <c r="O212" s="197" t="s">
        <v>41</v>
      </c>
      <c r="P212" s="197">
        <v>1</v>
      </c>
      <c r="Q212" s="126">
        <f>(D212*G212)*B212</f>
        <v>0</v>
      </c>
    </row>
    <row r="213" spans="1:17" s="202" customFormat="1" ht="12.75">
      <c r="A213" s="236">
        <v>90703</v>
      </c>
      <c r="B213" s="237"/>
      <c r="C213" s="197" t="s">
        <v>41</v>
      </c>
      <c r="D213" s="238">
        <v>20</v>
      </c>
      <c r="E213" s="238">
        <v>5</v>
      </c>
      <c r="F213" s="118">
        <f>G213*137</f>
        <v>130.15</v>
      </c>
      <c r="G213" s="239">
        <v>0.95</v>
      </c>
      <c r="H213" s="132">
        <v>1</v>
      </c>
      <c r="I213" s="133" t="s">
        <v>366</v>
      </c>
      <c r="J213" s="243" t="s">
        <v>209</v>
      </c>
      <c r="K213" s="244" t="s">
        <v>210</v>
      </c>
      <c r="L213" s="241" t="s">
        <v>198</v>
      </c>
      <c r="M213" s="242">
        <v>35</v>
      </c>
      <c r="N213" s="197" t="s">
        <v>44</v>
      </c>
      <c r="O213" s="197" t="s">
        <v>41</v>
      </c>
      <c r="P213" s="197">
        <v>1</v>
      </c>
      <c r="Q213" s="126">
        <f>(D213*G213)*B213</f>
        <v>0</v>
      </c>
    </row>
    <row r="214" spans="1:17" s="202" customFormat="1" ht="12.75">
      <c r="A214" s="236">
        <v>90704</v>
      </c>
      <c r="B214" s="237"/>
      <c r="C214" s="197" t="s">
        <v>41</v>
      </c>
      <c r="D214" s="238">
        <v>20</v>
      </c>
      <c r="E214" s="238">
        <v>5</v>
      </c>
      <c r="F214" s="118">
        <f>G214*137</f>
        <v>95.89999999999999</v>
      </c>
      <c r="G214" s="239">
        <v>0.7</v>
      </c>
      <c r="H214" s="132">
        <v>1</v>
      </c>
      <c r="I214" s="133" t="s">
        <v>366</v>
      </c>
      <c r="J214" s="243" t="s">
        <v>118</v>
      </c>
      <c r="K214" s="244" t="s">
        <v>214</v>
      </c>
      <c r="L214" s="241" t="s">
        <v>198</v>
      </c>
      <c r="M214" s="242">
        <v>35</v>
      </c>
      <c r="N214" s="197" t="s">
        <v>44</v>
      </c>
      <c r="O214" s="197" t="s">
        <v>41</v>
      </c>
      <c r="P214" s="197">
        <v>1</v>
      </c>
      <c r="Q214" s="126">
        <f>(D214*G214)*B214</f>
        <v>0</v>
      </c>
    </row>
    <row r="215" spans="1:17" s="202" customFormat="1" ht="12.75">
      <c r="A215" s="236">
        <v>90705</v>
      </c>
      <c r="B215" s="237"/>
      <c r="C215" s="197" t="s">
        <v>41</v>
      </c>
      <c r="D215" s="238">
        <v>20</v>
      </c>
      <c r="E215" s="238">
        <v>5</v>
      </c>
      <c r="F215" s="118">
        <f>G215*137</f>
        <v>93.16000000000001</v>
      </c>
      <c r="G215" s="239">
        <v>0.68</v>
      </c>
      <c r="H215" s="132">
        <v>1</v>
      </c>
      <c r="I215" s="133" t="s">
        <v>366</v>
      </c>
      <c r="J215" s="243" t="s">
        <v>118</v>
      </c>
      <c r="K215" s="244" t="s">
        <v>218</v>
      </c>
      <c r="L215" s="241" t="s">
        <v>198</v>
      </c>
      <c r="M215" s="242">
        <v>35</v>
      </c>
      <c r="N215" s="197" t="s">
        <v>44</v>
      </c>
      <c r="O215" s="197" t="s">
        <v>41</v>
      </c>
      <c r="P215" s="197">
        <v>1</v>
      </c>
      <c r="Q215" s="126">
        <f>(D215*G215)*B215</f>
        <v>0</v>
      </c>
    </row>
    <row r="216" spans="1:17" s="202" customFormat="1" ht="12.75">
      <c r="A216" s="236">
        <v>90706</v>
      </c>
      <c r="B216" s="237"/>
      <c r="C216" s="197" t="s">
        <v>41</v>
      </c>
      <c r="D216" s="238">
        <v>20</v>
      </c>
      <c r="E216" s="238">
        <v>5</v>
      </c>
      <c r="F216" s="118">
        <f>G216*137</f>
        <v>90.42</v>
      </c>
      <c r="G216" s="239">
        <v>0.66</v>
      </c>
      <c r="H216" s="132">
        <v>1</v>
      </c>
      <c r="I216" s="133" t="s">
        <v>366</v>
      </c>
      <c r="J216" s="243" t="s">
        <v>118</v>
      </c>
      <c r="K216" s="244" t="s">
        <v>368</v>
      </c>
      <c r="L216" s="241" t="s">
        <v>198</v>
      </c>
      <c r="M216" s="242">
        <v>35</v>
      </c>
      <c r="N216" s="197" t="s">
        <v>44</v>
      </c>
      <c r="O216" s="197" t="s">
        <v>41</v>
      </c>
      <c r="P216" s="197">
        <v>1</v>
      </c>
      <c r="Q216" s="126">
        <f>(D216*G216)*B216</f>
        <v>0</v>
      </c>
    </row>
    <row r="217" spans="1:17" s="202" customFormat="1" ht="12.75">
      <c r="A217" s="236">
        <v>90707</v>
      </c>
      <c r="B217" s="237"/>
      <c r="C217" s="197" t="s">
        <v>41</v>
      </c>
      <c r="D217" s="238">
        <v>20</v>
      </c>
      <c r="E217" s="238">
        <v>5</v>
      </c>
      <c r="F217" s="118">
        <f>G217*137</f>
        <v>109.60000000000001</v>
      </c>
      <c r="G217" s="239">
        <v>0.8</v>
      </c>
      <c r="H217" s="132">
        <v>1</v>
      </c>
      <c r="I217" s="133" t="s">
        <v>366</v>
      </c>
      <c r="J217" s="243" t="s">
        <v>118</v>
      </c>
      <c r="K217" s="244" t="s">
        <v>227</v>
      </c>
      <c r="L217" s="241" t="s">
        <v>198</v>
      </c>
      <c r="M217" s="242">
        <v>35</v>
      </c>
      <c r="N217" s="197" t="s">
        <v>44</v>
      </c>
      <c r="O217" s="197" t="s">
        <v>41</v>
      </c>
      <c r="P217" s="197">
        <v>1</v>
      </c>
      <c r="Q217" s="126">
        <f>(D217*G217)*B217</f>
        <v>0</v>
      </c>
    </row>
    <row r="218" spans="1:17" s="202" customFormat="1" ht="12.75">
      <c r="A218" s="236">
        <v>90708</v>
      </c>
      <c r="B218" s="237"/>
      <c r="C218" s="197" t="s">
        <v>41</v>
      </c>
      <c r="D218" s="238">
        <v>20</v>
      </c>
      <c r="E218" s="238">
        <v>5</v>
      </c>
      <c r="F218" s="118">
        <f>G218*137</f>
        <v>84.94</v>
      </c>
      <c r="G218" s="239">
        <v>0.62</v>
      </c>
      <c r="H218" s="132">
        <v>1</v>
      </c>
      <c r="I218" s="133" t="s">
        <v>366</v>
      </c>
      <c r="J218" s="243" t="s">
        <v>118</v>
      </c>
      <c r="K218" s="244" t="s">
        <v>229</v>
      </c>
      <c r="L218" s="241" t="s">
        <v>198</v>
      </c>
      <c r="M218" s="242">
        <v>35</v>
      </c>
      <c r="N218" s="197" t="s">
        <v>44</v>
      </c>
      <c r="O218" s="197" t="s">
        <v>41</v>
      </c>
      <c r="P218" s="197">
        <v>1</v>
      </c>
      <c r="Q218" s="126">
        <f>(D218*G218)*B218</f>
        <v>0</v>
      </c>
    </row>
    <row r="219" spans="1:17" s="202" customFormat="1" ht="12.75">
      <c r="A219" s="236">
        <v>90709</v>
      </c>
      <c r="B219" s="237"/>
      <c r="C219" s="197" t="s">
        <v>41</v>
      </c>
      <c r="D219" s="238">
        <v>20</v>
      </c>
      <c r="E219" s="238">
        <v>5</v>
      </c>
      <c r="F219" s="118">
        <f>G219*137</f>
        <v>95.89999999999999</v>
      </c>
      <c r="G219" s="239">
        <v>0.7</v>
      </c>
      <c r="H219" s="132">
        <v>1</v>
      </c>
      <c r="I219" s="133" t="s">
        <v>366</v>
      </c>
      <c r="J219" s="243" t="s">
        <v>118</v>
      </c>
      <c r="K219" s="244" t="s">
        <v>369</v>
      </c>
      <c r="L219" s="241" t="s">
        <v>198</v>
      </c>
      <c r="M219" s="242">
        <v>35</v>
      </c>
      <c r="N219" s="197" t="s">
        <v>44</v>
      </c>
      <c r="O219" s="197" t="s">
        <v>41</v>
      </c>
      <c r="P219" s="197">
        <v>1</v>
      </c>
      <c r="Q219" s="126">
        <f>(D219*G219)*B219</f>
        <v>0</v>
      </c>
    </row>
    <row r="220" spans="1:17" s="202" customFormat="1" ht="12.75">
      <c r="A220" s="236">
        <v>90710</v>
      </c>
      <c r="B220" s="237"/>
      <c r="C220" s="197" t="s">
        <v>41</v>
      </c>
      <c r="D220" s="238">
        <v>20</v>
      </c>
      <c r="E220" s="238">
        <v>5</v>
      </c>
      <c r="F220" s="118">
        <f>G220*137</f>
        <v>84.94</v>
      </c>
      <c r="G220" s="239">
        <v>0.62</v>
      </c>
      <c r="H220" s="132">
        <v>1</v>
      </c>
      <c r="I220" s="133" t="s">
        <v>366</v>
      </c>
      <c r="J220" s="243" t="s">
        <v>118</v>
      </c>
      <c r="K220" s="244" t="s">
        <v>235</v>
      </c>
      <c r="L220" s="241" t="s">
        <v>198</v>
      </c>
      <c r="M220" s="242">
        <v>35</v>
      </c>
      <c r="N220" s="197" t="s">
        <v>44</v>
      </c>
      <c r="O220" s="197" t="s">
        <v>41</v>
      </c>
      <c r="P220" s="197">
        <v>1</v>
      </c>
      <c r="Q220" s="126">
        <f>(D220*G220)*B220</f>
        <v>0</v>
      </c>
    </row>
    <row r="221" spans="1:17" s="202" customFormat="1" ht="12.75">
      <c r="A221" s="236">
        <v>90711</v>
      </c>
      <c r="B221" s="245"/>
      <c r="C221" s="197" t="s">
        <v>41</v>
      </c>
      <c r="D221" s="238">
        <v>20</v>
      </c>
      <c r="E221" s="238">
        <v>5</v>
      </c>
      <c r="F221" s="118">
        <f>G221*137</f>
        <v>95.89999999999999</v>
      </c>
      <c r="G221" s="239">
        <v>0.7</v>
      </c>
      <c r="H221" s="132">
        <v>1</v>
      </c>
      <c r="I221" s="133" t="s">
        <v>366</v>
      </c>
      <c r="J221" s="243" t="s">
        <v>370</v>
      </c>
      <c r="K221" s="244" t="s">
        <v>238</v>
      </c>
      <c r="L221" s="241" t="s">
        <v>198</v>
      </c>
      <c r="M221" s="242">
        <v>35</v>
      </c>
      <c r="N221" s="197" t="s">
        <v>44</v>
      </c>
      <c r="O221" s="197" t="s">
        <v>41</v>
      </c>
      <c r="P221" s="197">
        <v>1</v>
      </c>
      <c r="Q221" s="126">
        <f>(D221*G221)*B221</f>
        <v>0</v>
      </c>
    </row>
    <row r="222" spans="1:17" s="202" customFormat="1" ht="12.75">
      <c r="A222" s="236">
        <v>90712</v>
      </c>
      <c r="B222" s="245"/>
      <c r="C222" s="197" t="s">
        <v>41</v>
      </c>
      <c r="D222" s="238">
        <v>20</v>
      </c>
      <c r="E222" s="238">
        <v>5</v>
      </c>
      <c r="F222" s="118">
        <f>G222*137</f>
        <v>100.00999999999999</v>
      </c>
      <c r="G222" s="239">
        <v>0.73</v>
      </c>
      <c r="H222" s="132">
        <v>1</v>
      </c>
      <c r="I222" s="133" t="s">
        <v>366</v>
      </c>
      <c r="J222" s="243" t="s">
        <v>371</v>
      </c>
      <c r="K222" s="244" t="s">
        <v>372</v>
      </c>
      <c r="L222" s="241" t="s">
        <v>198</v>
      </c>
      <c r="M222" s="242">
        <v>35</v>
      </c>
      <c r="N222" s="197" t="s">
        <v>44</v>
      </c>
      <c r="O222" s="197" t="s">
        <v>41</v>
      </c>
      <c r="P222" s="197">
        <v>1</v>
      </c>
      <c r="Q222" s="126">
        <f>(D222*G222)*B222</f>
        <v>0</v>
      </c>
    </row>
    <row r="223" spans="1:17" s="202" customFormat="1" ht="12.75">
      <c r="A223" s="236">
        <v>90713</v>
      </c>
      <c r="B223" s="245"/>
      <c r="C223" s="197" t="s">
        <v>41</v>
      </c>
      <c r="D223" s="238">
        <v>20</v>
      </c>
      <c r="E223" s="238">
        <v>5</v>
      </c>
      <c r="F223" s="118">
        <f>G223*137</f>
        <v>98.64</v>
      </c>
      <c r="G223" s="239">
        <v>0.72</v>
      </c>
      <c r="H223" s="132">
        <v>1</v>
      </c>
      <c r="I223" s="133" t="s">
        <v>366</v>
      </c>
      <c r="J223" s="243" t="s">
        <v>371</v>
      </c>
      <c r="K223" s="244" t="s">
        <v>243</v>
      </c>
      <c r="L223" s="241" t="s">
        <v>198</v>
      </c>
      <c r="M223" s="242">
        <v>35</v>
      </c>
      <c r="N223" s="197" t="s">
        <v>44</v>
      </c>
      <c r="O223" s="197" t="s">
        <v>41</v>
      </c>
      <c r="P223" s="197">
        <v>1</v>
      </c>
      <c r="Q223" s="126">
        <f>(D223*G223)*B223</f>
        <v>0</v>
      </c>
    </row>
    <row r="224" spans="1:17" s="202" customFormat="1" ht="12.75">
      <c r="A224" s="236">
        <v>90714</v>
      </c>
      <c r="B224" s="245"/>
      <c r="C224" s="197" t="s">
        <v>41</v>
      </c>
      <c r="D224" s="238">
        <v>20</v>
      </c>
      <c r="E224" s="238">
        <v>5</v>
      </c>
      <c r="F224" s="118">
        <f>G224*137</f>
        <v>106.86</v>
      </c>
      <c r="G224" s="239">
        <v>0.78</v>
      </c>
      <c r="H224" s="132">
        <v>1</v>
      </c>
      <c r="I224" s="133" t="s">
        <v>366</v>
      </c>
      <c r="J224" s="243" t="s">
        <v>373</v>
      </c>
      <c r="K224" s="244" t="s">
        <v>250</v>
      </c>
      <c r="L224" s="241" t="s">
        <v>198</v>
      </c>
      <c r="M224" s="242">
        <v>35</v>
      </c>
      <c r="N224" s="197" t="s">
        <v>44</v>
      </c>
      <c r="O224" s="197" t="s">
        <v>41</v>
      </c>
      <c r="P224" s="197">
        <v>1</v>
      </c>
      <c r="Q224" s="126">
        <f>(D224*G224)*B224</f>
        <v>0</v>
      </c>
    </row>
    <row r="225" spans="1:17" s="202" customFormat="1" ht="12.75">
      <c r="A225" s="236">
        <v>90715</v>
      </c>
      <c r="B225" s="245"/>
      <c r="C225" s="197" t="s">
        <v>41</v>
      </c>
      <c r="D225" s="238">
        <v>20</v>
      </c>
      <c r="E225" s="238">
        <v>5</v>
      </c>
      <c r="F225" s="118">
        <f>G225*137</f>
        <v>110.97000000000001</v>
      </c>
      <c r="G225" s="239">
        <v>0.81</v>
      </c>
      <c r="H225" s="132">
        <v>1</v>
      </c>
      <c r="I225" s="133" t="s">
        <v>366</v>
      </c>
      <c r="J225" s="243" t="s">
        <v>373</v>
      </c>
      <c r="K225" s="244" t="s">
        <v>254</v>
      </c>
      <c r="L225" s="241" t="s">
        <v>198</v>
      </c>
      <c r="M225" s="242">
        <v>35</v>
      </c>
      <c r="N225" s="197" t="s">
        <v>44</v>
      </c>
      <c r="O225" s="197" t="s">
        <v>41</v>
      </c>
      <c r="P225" s="197">
        <v>1</v>
      </c>
      <c r="Q225" s="126">
        <f>(D225*G225)*B225</f>
        <v>0</v>
      </c>
    </row>
    <row r="226" spans="1:17" s="202" customFormat="1" ht="12.75">
      <c r="A226" s="236">
        <v>90716</v>
      </c>
      <c r="B226" s="245"/>
      <c r="C226" s="197" t="s">
        <v>41</v>
      </c>
      <c r="D226" s="238">
        <v>20</v>
      </c>
      <c r="E226" s="238">
        <v>5</v>
      </c>
      <c r="F226" s="118">
        <f>G226*137</f>
        <v>98.64</v>
      </c>
      <c r="G226" s="239">
        <v>0.72</v>
      </c>
      <c r="H226" s="132">
        <v>1</v>
      </c>
      <c r="I226" s="133" t="s">
        <v>366</v>
      </c>
      <c r="J226" s="243" t="s">
        <v>373</v>
      </c>
      <c r="K226" s="244" t="s">
        <v>256</v>
      </c>
      <c r="L226" s="241" t="s">
        <v>198</v>
      </c>
      <c r="M226" s="242">
        <v>35</v>
      </c>
      <c r="N226" s="197" t="s">
        <v>44</v>
      </c>
      <c r="O226" s="197" t="s">
        <v>41</v>
      </c>
      <c r="P226" s="197">
        <v>1</v>
      </c>
      <c r="Q226" s="126">
        <f>(D226*G226)*B226</f>
        <v>0</v>
      </c>
    </row>
    <row r="227" spans="1:17" s="202" customFormat="1" ht="12.75">
      <c r="A227" s="236">
        <v>90717</v>
      </c>
      <c r="B227" s="245"/>
      <c r="C227" s="197" t="s">
        <v>41</v>
      </c>
      <c r="D227" s="238">
        <v>20</v>
      </c>
      <c r="E227" s="238">
        <v>5</v>
      </c>
      <c r="F227" s="118">
        <f>G227*137</f>
        <v>116.45</v>
      </c>
      <c r="G227" s="239">
        <v>0.85</v>
      </c>
      <c r="H227" s="132">
        <v>1</v>
      </c>
      <c r="I227" s="133" t="s">
        <v>366</v>
      </c>
      <c r="J227" s="243" t="s">
        <v>373</v>
      </c>
      <c r="K227" s="244" t="s">
        <v>262</v>
      </c>
      <c r="L227" s="241" t="s">
        <v>198</v>
      </c>
      <c r="M227" s="242">
        <v>36</v>
      </c>
      <c r="N227" s="197" t="s">
        <v>44</v>
      </c>
      <c r="O227" s="197" t="s">
        <v>41</v>
      </c>
      <c r="P227" s="197">
        <v>1</v>
      </c>
      <c r="Q227" s="126">
        <f>(D227*G227)*B227</f>
        <v>0</v>
      </c>
    </row>
    <row r="228" spans="1:17" s="202" customFormat="1" ht="12.75">
      <c r="A228" s="236">
        <v>90718</v>
      </c>
      <c r="B228" s="245"/>
      <c r="C228" s="197" t="s">
        <v>41</v>
      </c>
      <c r="D228" s="238">
        <v>20</v>
      </c>
      <c r="E228" s="238">
        <v>5</v>
      </c>
      <c r="F228" s="118">
        <f>G228*137</f>
        <v>116.45</v>
      </c>
      <c r="G228" s="239">
        <v>0.85</v>
      </c>
      <c r="H228" s="132">
        <v>1</v>
      </c>
      <c r="I228" s="133" t="s">
        <v>366</v>
      </c>
      <c r="J228" s="243" t="s">
        <v>374</v>
      </c>
      <c r="K228" s="244" t="s">
        <v>264</v>
      </c>
      <c r="L228" s="241" t="s">
        <v>198</v>
      </c>
      <c r="M228" s="242">
        <v>36</v>
      </c>
      <c r="N228" s="197" t="s">
        <v>44</v>
      </c>
      <c r="O228" s="197" t="s">
        <v>41</v>
      </c>
      <c r="P228" s="197">
        <v>1</v>
      </c>
      <c r="Q228" s="126">
        <f>(D228*G228)*B228</f>
        <v>0</v>
      </c>
    </row>
    <row r="229" spans="1:17" s="202" customFormat="1" ht="12.75">
      <c r="A229" s="236">
        <v>90719</v>
      </c>
      <c r="B229" s="245"/>
      <c r="C229" s="197" t="s">
        <v>41</v>
      </c>
      <c r="D229" s="238">
        <v>20</v>
      </c>
      <c r="E229" s="238">
        <v>5</v>
      </c>
      <c r="F229" s="118">
        <f>G229*137</f>
        <v>104.12</v>
      </c>
      <c r="G229" s="239">
        <v>0.76</v>
      </c>
      <c r="H229" s="132">
        <v>1</v>
      </c>
      <c r="I229" s="133" t="s">
        <v>366</v>
      </c>
      <c r="J229" s="243" t="s">
        <v>373</v>
      </c>
      <c r="K229" s="244" t="s">
        <v>375</v>
      </c>
      <c r="L229" s="241" t="s">
        <v>198</v>
      </c>
      <c r="M229" s="242">
        <v>36</v>
      </c>
      <c r="N229" s="197" t="s">
        <v>44</v>
      </c>
      <c r="O229" s="197" t="s">
        <v>41</v>
      </c>
      <c r="P229" s="197">
        <v>1</v>
      </c>
      <c r="Q229" s="126">
        <f>(D229*G229)*B229</f>
        <v>0</v>
      </c>
    </row>
    <row r="230" spans="1:17" s="202" customFormat="1" ht="12.75">
      <c r="A230" s="236">
        <v>90720</v>
      </c>
      <c r="B230" s="237"/>
      <c r="C230" s="197" t="s">
        <v>41</v>
      </c>
      <c r="D230" s="238">
        <v>20</v>
      </c>
      <c r="E230" s="238">
        <v>5</v>
      </c>
      <c r="F230" s="118">
        <f>G230*137</f>
        <v>98.64</v>
      </c>
      <c r="G230" s="239">
        <v>0.72</v>
      </c>
      <c r="H230" s="132">
        <v>1</v>
      </c>
      <c r="I230" s="133" t="s">
        <v>366</v>
      </c>
      <c r="J230" s="243" t="s">
        <v>373</v>
      </c>
      <c r="K230" s="244" t="s">
        <v>273</v>
      </c>
      <c r="L230" s="241" t="s">
        <v>198</v>
      </c>
      <c r="M230" s="242">
        <v>36</v>
      </c>
      <c r="N230" s="197" t="s">
        <v>44</v>
      </c>
      <c r="O230" s="197" t="s">
        <v>41</v>
      </c>
      <c r="P230" s="197">
        <v>1</v>
      </c>
      <c r="Q230" s="126">
        <f>(D230*G230)*B230</f>
        <v>0</v>
      </c>
    </row>
    <row r="231" spans="1:17" s="202" customFormat="1" ht="12.75">
      <c r="A231" s="236">
        <v>90721</v>
      </c>
      <c r="B231" s="237"/>
      <c r="C231" s="197" t="s">
        <v>41</v>
      </c>
      <c r="D231" s="238">
        <v>20</v>
      </c>
      <c r="E231" s="238">
        <v>5</v>
      </c>
      <c r="F231" s="118">
        <f>G231*137</f>
        <v>119.19</v>
      </c>
      <c r="G231" s="239">
        <v>0.87</v>
      </c>
      <c r="H231" s="132">
        <v>1</v>
      </c>
      <c r="I231" s="133" t="s">
        <v>366</v>
      </c>
      <c r="J231" s="243" t="s">
        <v>373</v>
      </c>
      <c r="K231" s="244" t="s">
        <v>275</v>
      </c>
      <c r="L231" s="241" t="s">
        <v>198</v>
      </c>
      <c r="M231" s="242">
        <v>36</v>
      </c>
      <c r="N231" s="197" t="s">
        <v>44</v>
      </c>
      <c r="O231" s="197" t="s">
        <v>41</v>
      </c>
      <c r="P231" s="197">
        <v>1</v>
      </c>
      <c r="Q231" s="126">
        <f>(D231*G231)*B231</f>
        <v>0</v>
      </c>
    </row>
    <row r="232" spans="1:17" s="202" customFormat="1" ht="12.75">
      <c r="A232" s="236">
        <v>90722</v>
      </c>
      <c r="B232" s="237"/>
      <c r="C232" s="197" t="s">
        <v>41</v>
      </c>
      <c r="D232" s="238">
        <v>20</v>
      </c>
      <c r="E232" s="238">
        <v>5</v>
      </c>
      <c r="F232" s="118">
        <f>G232*137</f>
        <v>105.49000000000001</v>
      </c>
      <c r="G232" s="239">
        <v>0.77</v>
      </c>
      <c r="H232" s="132">
        <v>1</v>
      </c>
      <c r="I232" s="133" t="s">
        <v>366</v>
      </c>
      <c r="J232" s="243" t="s">
        <v>373</v>
      </c>
      <c r="K232" s="244" t="s">
        <v>280</v>
      </c>
      <c r="L232" s="241" t="s">
        <v>198</v>
      </c>
      <c r="M232" s="242">
        <v>36</v>
      </c>
      <c r="N232" s="197" t="s">
        <v>44</v>
      </c>
      <c r="O232" s="197" t="s">
        <v>41</v>
      </c>
      <c r="P232" s="197">
        <v>1</v>
      </c>
      <c r="Q232" s="126">
        <f>(D232*G232)*B232</f>
        <v>0</v>
      </c>
    </row>
    <row r="233" spans="1:17" s="202" customFormat="1" ht="12.75">
      <c r="A233" s="236">
        <v>90723</v>
      </c>
      <c r="B233" s="237"/>
      <c r="C233" s="197" t="s">
        <v>41</v>
      </c>
      <c r="D233" s="238">
        <v>20</v>
      </c>
      <c r="E233" s="238">
        <v>5</v>
      </c>
      <c r="F233" s="118">
        <f>G233*137</f>
        <v>98.64</v>
      </c>
      <c r="G233" s="239">
        <v>0.72</v>
      </c>
      <c r="H233" s="132">
        <v>1</v>
      </c>
      <c r="I233" s="133" t="s">
        <v>366</v>
      </c>
      <c r="J233" s="243" t="s">
        <v>373</v>
      </c>
      <c r="K233" s="244" t="s">
        <v>376</v>
      </c>
      <c r="L233" s="241" t="s">
        <v>198</v>
      </c>
      <c r="M233" s="242">
        <v>36</v>
      </c>
      <c r="N233" s="197" t="s">
        <v>44</v>
      </c>
      <c r="O233" s="197" t="s">
        <v>41</v>
      </c>
      <c r="P233" s="197">
        <v>1</v>
      </c>
      <c r="Q233" s="126">
        <f>(D233*G233)*B233</f>
        <v>0</v>
      </c>
    </row>
    <row r="234" spans="1:17" s="202" customFormat="1" ht="12.75">
      <c r="A234" s="236">
        <v>90724</v>
      </c>
      <c r="B234" s="237"/>
      <c r="C234" s="197" t="s">
        <v>41</v>
      </c>
      <c r="D234" s="238">
        <v>20</v>
      </c>
      <c r="E234" s="238">
        <v>5</v>
      </c>
      <c r="F234" s="118">
        <f>G234*137</f>
        <v>98.64</v>
      </c>
      <c r="G234" s="239">
        <v>0.72</v>
      </c>
      <c r="H234" s="132">
        <v>1</v>
      </c>
      <c r="I234" s="133" t="s">
        <v>366</v>
      </c>
      <c r="J234" s="243" t="s">
        <v>373</v>
      </c>
      <c r="K234" s="244" t="s">
        <v>288</v>
      </c>
      <c r="L234" s="241" t="s">
        <v>198</v>
      </c>
      <c r="M234" s="242">
        <v>36</v>
      </c>
      <c r="N234" s="197" t="s">
        <v>44</v>
      </c>
      <c r="O234" s="197" t="s">
        <v>41</v>
      </c>
      <c r="P234" s="197">
        <v>1</v>
      </c>
      <c r="Q234" s="126">
        <f>(D234*G234)*B234</f>
        <v>0</v>
      </c>
    </row>
    <row r="235" spans="1:17" s="202" customFormat="1" ht="12.75">
      <c r="A235" s="233"/>
      <c r="B235" s="229"/>
      <c r="C235" s="223"/>
      <c r="D235" s="234"/>
      <c r="E235" s="229"/>
      <c r="F235" s="118">
        <f>G235*137</f>
        <v>0</v>
      </c>
      <c r="G235" s="235"/>
      <c r="H235" s="2"/>
      <c r="I235" s="3"/>
      <c r="J235" s="207"/>
      <c r="K235" s="206" t="s">
        <v>377</v>
      </c>
      <c r="L235" s="224"/>
      <c r="M235" s="235"/>
      <c r="N235" s="229"/>
      <c r="O235" s="223"/>
      <c r="P235" s="223"/>
      <c r="Q235" s="230" t="s">
        <v>15</v>
      </c>
    </row>
    <row r="236" spans="1:17" s="202" customFormat="1" ht="12.75">
      <c r="A236" s="246">
        <v>90725</v>
      </c>
      <c r="B236" s="245"/>
      <c r="C236" s="197" t="s">
        <v>41</v>
      </c>
      <c r="D236" s="238">
        <v>20</v>
      </c>
      <c r="E236" s="247">
        <v>5</v>
      </c>
      <c r="F236" s="118">
        <f>G236*137</f>
        <v>80.83</v>
      </c>
      <c r="G236" s="239">
        <v>0.59</v>
      </c>
      <c r="H236" s="183">
        <v>1</v>
      </c>
      <c r="I236" s="184" t="s">
        <v>366</v>
      </c>
      <c r="J236" s="243" t="s">
        <v>291</v>
      </c>
      <c r="K236" s="244" t="s">
        <v>292</v>
      </c>
      <c r="L236" s="241" t="s">
        <v>108</v>
      </c>
      <c r="M236" s="242">
        <v>36</v>
      </c>
      <c r="N236" s="197" t="s">
        <v>44</v>
      </c>
      <c r="O236" s="197" t="s">
        <v>41</v>
      </c>
      <c r="P236" s="197">
        <v>1</v>
      </c>
      <c r="Q236" s="126">
        <f>(D236*G236)*B236</f>
        <v>0</v>
      </c>
    </row>
    <row r="237" spans="1:17" s="202" customFormat="1" ht="12.75">
      <c r="A237" s="246">
        <v>90726</v>
      </c>
      <c r="B237" s="245"/>
      <c r="C237" s="197" t="s">
        <v>41</v>
      </c>
      <c r="D237" s="247">
        <v>10</v>
      </c>
      <c r="E237" s="247">
        <v>5</v>
      </c>
      <c r="F237" s="118">
        <f>G237*137</f>
        <v>94.52999999999999</v>
      </c>
      <c r="G237" s="239">
        <v>0.69</v>
      </c>
      <c r="H237" s="132">
        <v>1</v>
      </c>
      <c r="I237" s="133" t="s">
        <v>366</v>
      </c>
      <c r="J237" s="243" t="s">
        <v>121</v>
      </c>
      <c r="K237" s="244" t="s">
        <v>294</v>
      </c>
      <c r="L237" s="241" t="s">
        <v>295</v>
      </c>
      <c r="M237" s="242">
        <v>36</v>
      </c>
      <c r="N237" s="197" t="s">
        <v>44</v>
      </c>
      <c r="O237" s="197" t="s">
        <v>41</v>
      </c>
      <c r="P237" s="197">
        <v>1</v>
      </c>
      <c r="Q237" s="126">
        <f>(D237*G237)*B237</f>
        <v>0</v>
      </c>
    </row>
    <row r="238" spans="1:17" s="202" customFormat="1" ht="12.75">
      <c r="A238" s="246">
        <v>90727</v>
      </c>
      <c r="B238" s="245"/>
      <c r="C238" s="197" t="s">
        <v>41</v>
      </c>
      <c r="D238" s="247">
        <v>10</v>
      </c>
      <c r="E238" s="247">
        <v>5</v>
      </c>
      <c r="F238" s="118">
        <f>G238*137</f>
        <v>117.82</v>
      </c>
      <c r="G238" s="239">
        <v>0.86</v>
      </c>
      <c r="H238" s="132">
        <v>1</v>
      </c>
      <c r="I238" s="133" t="s">
        <v>366</v>
      </c>
      <c r="J238" s="243" t="s">
        <v>121</v>
      </c>
      <c r="K238" s="244" t="s">
        <v>378</v>
      </c>
      <c r="L238" s="241" t="s">
        <v>295</v>
      </c>
      <c r="M238" s="242">
        <v>36</v>
      </c>
      <c r="N238" s="197" t="s">
        <v>44</v>
      </c>
      <c r="O238" s="197" t="s">
        <v>41</v>
      </c>
      <c r="P238" s="197">
        <v>1</v>
      </c>
      <c r="Q238" s="126">
        <f>(D238*G238)*B238</f>
        <v>0</v>
      </c>
    </row>
    <row r="239" spans="1:17" s="202" customFormat="1" ht="12.75">
      <c r="A239" s="246">
        <v>90728</v>
      </c>
      <c r="B239" s="245"/>
      <c r="C239" s="197" t="s">
        <v>41</v>
      </c>
      <c r="D239" s="247">
        <v>10</v>
      </c>
      <c r="E239" s="247">
        <v>5</v>
      </c>
      <c r="F239" s="118">
        <f>G239*137</f>
        <v>102.75</v>
      </c>
      <c r="G239" s="239">
        <v>0.75</v>
      </c>
      <c r="H239" s="132">
        <v>1</v>
      </c>
      <c r="I239" s="133" t="s">
        <v>366</v>
      </c>
      <c r="J239" s="243" t="s">
        <v>272</v>
      </c>
      <c r="K239" s="244" t="s">
        <v>304</v>
      </c>
      <c r="L239" s="241" t="s">
        <v>295</v>
      </c>
      <c r="M239" s="242">
        <v>36</v>
      </c>
      <c r="N239" s="197" t="s">
        <v>44</v>
      </c>
      <c r="O239" s="197" t="s">
        <v>41</v>
      </c>
      <c r="P239" s="197">
        <v>1</v>
      </c>
      <c r="Q239" s="126">
        <f>(D239*G239)*B239</f>
        <v>0</v>
      </c>
    </row>
    <row r="240" spans="1:17" s="202" customFormat="1" ht="12.75">
      <c r="A240" s="246">
        <v>90729</v>
      </c>
      <c r="B240" s="245"/>
      <c r="C240" s="197" t="s">
        <v>41</v>
      </c>
      <c r="D240" s="247">
        <v>10</v>
      </c>
      <c r="E240" s="247">
        <v>5</v>
      </c>
      <c r="F240" s="118">
        <f>G240*137</f>
        <v>108.23</v>
      </c>
      <c r="G240" s="239">
        <v>0.79</v>
      </c>
      <c r="H240" s="132">
        <v>1</v>
      </c>
      <c r="I240" s="133" t="s">
        <v>366</v>
      </c>
      <c r="J240" s="243" t="s">
        <v>303</v>
      </c>
      <c r="K240" s="244" t="s">
        <v>379</v>
      </c>
      <c r="L240" s="241" t="s">
        <v>295</v>
      </c>
      <c r="M240" s="242">
        <v>36</v>
      </c>
      <c r="N240" s="197" t="s">
        <v>44</v>
      </c>
      <c r="O240" s="197" t="s">
        <v>41</v>
      </c>
      <c r="P240" s="197">
        <v>1</v>
      </c>
      <c r="Q240" s="126">
        <f>(D240*G240)*B240</f>
        <v>0</v>
      </c>
    </row>
    <row r="241" spans="1:17" s="202" customFormat="1" ht="12.75">
      <c r="A241" s="246">
        <v>90730</v>
      </c>
      <c r="B241" s="245"/>
      <c r="C241" s="197" t="s">
        <v>41</v>
      </c>
      <c r="D241" s="247">
        <v>10</v>
      </c>
      <c r="E241" s="247">
        <v>5</v>
      </c>
      <c r="F241" s="118">
        <f>G241*137</f>
        <v>117.82</v>
      </c>
      <c r="G241" s="239">
        <v>0.86</v>
      </c>
      <c r="H241" s="132">
        <v>1</v>
      </c>
      <c r="I241" s="133" t="s">
        <v>366</v>
      </c>
      <c r="J241" s="243" t="s">
        <v>272</v>
      </c>
      <c r="K241" s="244" t="s">
        <v>309</v>
      </c>
      <c r="L241" s="241" t="s">
        <v>295</v>
      </c>
      <c r="M241" s="242">
        <v>36</v>
      </c>
      <c r="N241" s="197" t="s">
        <v>44</v>
      </c>
      <c r="O241" s="197" t="s">
        <v>41</v>
      </c>
      <c r="P241" s="197">
        <v>1</v>
      </c>
      <c r="Q241" s="126">
        <f>(D241*G241)*B241</f>
        <v>0</v>
      </c>
    </row>
    <row r="242" spans="1:17" s="202" customFormat="1" ht="12.75">
      <c r="A242" s="246">
        <v>90731</v>
      </c>
      <c r="B242" s="245"/>
      <c r="C242" s="197" t="s">
        <v>41</v>
      </c>
      <c r="D242" s="247">
        <v>10</v>
      </c>
      <c r="E242" s="247">
        <v>5</v>
      </c>
      <c r="F242" s="118">
        <f>G242*137</f>
        <v>113.71</v>
      </c>
      <c r="G242" s="239">
        <v>0.83</v>
      </c>
      <c r="H242" s="132">
        <v>1</v>
      </c>
      <c r="I242" s="133" t="s">
        <v>366</v>
      </c>
      <c r="J242" s="243" t="s">
        <v>272</v>
      </c>
      <c r="K242" s="244" t="s">
        <v>311</v>
      </c>
      <c r="L242" s="241" t="s">
        <v>295</v>
      </c>
      <c r="M242" s="242">
        <v>36</v>
      </c>
      <c r="N242" s="197" t="s">
        <v>44</v>
      </c>
      <c r="O242" s="197" t="s">
        <v>41</v>
      </c>
      <c r="P242" s="197">
        <v>1</v>
      </c>
      <c r="Q242" s="126">
        <f>(D242*G242)*B242</f>
        <v>0</v>
      </c>
    </row>
    <row r="243" spans="1:17" s="202" customFormat="1" ht="12.75">
      <c r="A243" s="246">
        <v>90732</v>
      </c>
      <c r="B243" s="245"/>
      <c r="C243" s="197" t="s">
        <v>41</v>
      </c>
      <c r="D243" s="247">
        <v>10</v>
      </c>
      <c r="E243" s="247">
        <v>5</v>
      </c>
      <c r="F243" s="118">
        <f>G243*137</f>
        <v>139.74</v>
      </c>
      <c r="G243" s="239">
        <v>1.02</v>
      </c>
      <c r="H243" s="132">
        <v>1</v>
      </c>
      <c r="I243" s="133" t="s">
        <v>366</v>
      </c>
      <c r="J243" s="243" t="s">
        <v>380</v>
      </c>
      <c r="K243" s="244" t="s">
        <v>315</v>
      </c>
      <c r="L243" s="241" t="s">
        <v>295</v>
      </c>
      <c r="M243" s="242">
        <v>36</v>
      </c>
      <c r="N243" s="197" t="s">
        <v>44</v>
      </c>
      <c r="O243" s="197" t="s">
        <v>41</v>
      </c>
      <c r="P243" s="197">
        <v>1</v>
      </c>
      <c r="Q243" s="126">
        <f>(D243*G243)*B243</f>
        <v>0</v>
      </c>
    </row>
    <row r="244" spans="1:17" s="202" customFormat="1" ht="12.75">
      <c r="A244" s="246">
        <v>90733</v>
      </c>
      <c r="B244" s="245"/>
      <c r="C244" s="197" t="s">
        <v>41</v>
      </c>
      <c r="D244" s="247">
        <v>10</v>
      </c>
      <c r="E244" s="247">
        <v>5</v>
      </c>
      <c r="F244" s="118">
        <f>G244*137</f>
        <v>113.71</v>
      </c>
      <c r="G244" s="239">
        <v>0.83</v>
      </c>
      <c r="H244" s="132">
        <v>1</v>
      </c>
      <c r="I244" s="133" t="s">
        <v>366</v>
      </c>
      <c r="J244" s="243" t="s">
        <v>380</v>
      </c>
      <c r="K244" s="244" t="s">
        <v>381</v>
      </c>
      <c r="L244" s="241" t="s">
        <v>295</v>
      </c>
      <c r="M244" s="242">
        <v>37</v>
      </c>
      <c r="N244" s="197" t="s">
        <v>44</v>
      </c>
      <c r="O244" s="197" t="s">
        <v>41</v>
      </c>
      <c r="P244" s="197">
        <v>1</v>
      </c>
      <c r="Q244" s="126">
        <f>(D244*G244)*B244</f>
        <v>0</v>
      </c>
    </row>
    <row r="245" spans="1:17" s="202" customFormat="1" ht="12.75">
      <c r="A245" s="246">
        <v>90734</v>
      </c>
      <c r="B245" s="245"/>
      <c r="C245" s="197" t="s">
        <v>41</v>
      </c>
      <c r="D245" s="247">
        <v>10</v>
      </c>
      <c r="E245" s="247">
        <v>5</v>
      </c>
      <c r="F245" s="118">
        <f>G245*137</f>
        <v>124.67</v>
      </c>
      <c r="G245" s="239">
        <v>0.91</v>
      </c>
      <c r="H245" s="132">
        <v>1</v>
      </c>
      <c r="I245" s="133" t="s">
        <v>366</v>
      </c>
      <c r="J245" s="243" t="s">
        <v>380</v>
      </c>
      <c r="K245" s="244" t="s">
        <v>382</v>
      </c>
      <c r="L245" s="241" t="s">
        <v>295</v>
      </c>
      <c r="M245" s="242">
        <v>37</v>
      </c>
      <c r="N245" s="197" t="s">
        <v>44</v>
      </c>
      <c r="O245" s="197" t="s">
        <v>41</v>
      </c>
      <c r="P245" s="197">
        <v>1</v>
      </c>
      <c r="Q245" s="126">
        <f>(D245*G245)*B245</f>
        <v>0</v>
      </c>
    </row>
    <row r="246" spans="1:17" s="202" customFormat="1" ht="12.75">
      <c r="A246" s="233"/>
      <c r="B246" s="229"/>
      <c r="C246" s="223"/>
      <c r="D246" s="234"/>
      <c r="E246" s="229"/>
      <c r="F246" s="118">
        <f>G246*137</f>
        <v>0</v>
      </c>
      <c r="G246" s="235"/>
      <c r="H246" s="132"/>
      <c r="I246" s="133"/>
      <c r="J246" s="207"/>
      <c r="K246" s="212" t="s">
        <v>320</v>
      </c>
      <c r="L246" s="224"/>
      <c r="M246" s="235"/>
      <c r="N246" s="229"/>
      <c r="O246" s="223"/>
      <c r="P246" s="223"/>
      <c r="Q246" s="230" t="s">
        <v>15</v>
      </c>
    </row>
    <row r="247" spans="1:17" s="202" customFormat="1" ht="12.75">
      <c r="A247" s="246">
        <v>90735</v>
      </c>
      <c r="B247" s="245"/>
      <c r="C247" s="197" t="s">
        <v>41</v>
      </c>
      <c r="D247" s="247">
        <v>20</v>
      </c>
      <c r="E247" s="247">
        <v>3</v>
      </c>
      <c r="F247" s="118">
        <f>G247*137</f>
        <v>115.08</v>
      </c>
      <c r="G247" s="239">
        <v>0.84</v>
      </c>
      <c r="H247" s="132">
        <v>1</v>
      </c>
      <c r="I247" s="133" t="s">
        <v>366</v>
      </c>
      <c r="J247" s="243"/>
      <c r="K247" s="244" t="s">
        <v>322</v>
      </c>
      <c r="L247" s="241" t="s">
        <v>323</v>
      </c>
      <c r="M247" s="242">
        <v>37</v>
      </c>
      <c r="N247" s="197" t="s">
        <v>44</v>
      </c>
      <c r="O247" s="197" t="s">
        <v>41</v>
      </c>
      <c r="P247" s="197">
        <v>1</v>
      </c>
      <c r="Q247" s="126">
        <f>(D247*G247)*B247</f>
        <v>0</v>
      </c>
    </row>
    <row r="248" spans="1:17" s="202" customFormat="1" ht="12.75">
      <c r="A248" s="246">
        <v>90736</v>
      </c>
      <c r="B248" s="245"/>
      <c r="C248" s="197" t="s">
        <v>41</v>
      </c>
      <c r="D248" s="247">
        <v>20</v>
      </c>
      <c r="E248" s="247">
        <v>3</v>
      </c>
      <c r="F248" s="118">
        <f>G248*137</f>
        <v>110.97000000000001</v>
      </c>
      <c r="G248" s="239">
        <v>0.81</v>
      </c>
      <c r="H248" s="132">
        <v>1</v>
      </c>
      <c r="I248" s="133" t="s">
        <v>366</v>
      </c>
      <c r="J248" s="243"/>
      <c r="K248" s="248" t="s">
        <v>325</v>
      </c>
      <c r="L248" s="241" t="s">
        <v>323</v>
      </c>
      <c r="M248" s="242">
        <v>37</v>
      </c>
      <c r="N248" s="197" t="s">
        <v>44</v>
      </c>
      <c r="O248" s="197" t="s">
        <v>41</v>
      </c>
      <c r="P248" s="197">
        <v>1</v>
      </c>
      <c r="Q248" s="126">
        <f>(D248*G248)*B248</f>
        <v>0</v>
      </c>
    </row>
    <row r="249" spans="1:17" s="202" customFormat="1" ht="12.75">
      <c r="A249" s="246">
        <v>90737</v>
      </c>
      <c r="B249" s="245"/>
      <c r="C249" s="197" t="s">
        <v>41</v>
      </c>
      <c r="D249" s="247">
        <v>20</v>
      </c>
      <c r="E249" s="247">
        <v>3</v>
      </c>
      <c r="F249" s="118">
        <f>G249*137</f>
        <v>112.33999999999999</v>
      </c>
      <c r="G249" s="239">
        <v>0.82</v>
      </c>
      <c r="H249" s="132">
        <v>1</v>
      </c>
      <c r="I249" s="133" t="s">
        <v>366</v>
      </c>
      <c r="J249" s="243"/>
      <c r="K249" s="244" t="s">
        <v>329</v>
      </c>
      <c r="L249" s="241" t="s">
        <v>323</v>
      </c>
      <c r="M249" s="242">
        <v>37</v>
      </c>
      <c r="N249" s="197" t="s">
        <v>44</v>
      </c>
      <c r="O249" s="197" t="s">
        <v>41</v>
      </c>
      <c r="P249" s="197">
        <v>1</v>
      </c>
      <c r="Q249" s="126">
        <f>(D249*G249)*B249</f>
        <v>0</v>
      </c>
    </row>
    <row r="250" spans="1:17" s="202" customFormat="1" ht="12.75">
      <c r="A250" s="246">
        <v>90738</v>
      </c>
      <c r="B250" s="245"/>
      <c r="C250" s="197" t="s">
        <v>41</v>
      </c>
      <c r="D250" s="247">
        <v>20</v>
      </c>
      <c r="E250" s="247">
        <v>3</v>
      </c>
      <c r="F250" s="118">
        <f>G250*137</f>
        <v>112.33999999999999</v>
      </c>
      <c r="G250" s="239">
        <v>0.82</v>
      </c>
      <c r="H250" s="132">
        <v>1</v>
      </c>
      <c r="I250" s="133" t="s">
        <v>366</v>
      </c>
      <c r="J250" s="243"/>
      <c r="K250" s="244" t="s">
        <v>331</v>
      </c>
      <c r="L250" s="241" t="s">
        <v>323</v>
      </c>
      <c r="M250" s="242">
        <v>37</v>
      </c>
      <c r="N250" s="197" t="s">
        <v>44</v>
      </c>
      <c r="O250" s="197" t="s">
        <v>41</v>
      </c>
      <c r="P250" s="197">
        <v>1</v>
      </c>
      <c r="Q250" s="126">
        <f>(D250*G250)*B250</f>
        <v>0</v>
      </c>
    </row>
    <row r="251" spans="1:17" s="202" customFormat="1" ht="12.75">
      <c r="A251" s="246">
        <v>90739</v>
      </c>
      <c r="B251" s="245"/>
      <c r="C251" s="197" t="s">
        <v>41</v>
      </c>
      <c r="D251" s="247">
        <v>20</v>
      </c>
      <c r="E251" s="247">
        <v>3</v>
      </c>
      <c r="F251" s="118">
        <f>G251*137</f>
        <v>110.97000000000001</v>
      </c>
      <c r="G251" s="239">
        <v>0.81</v>
      </c>
      <c r="H251" s="132">
        <v>1</v>
      </c>
      <c r="I251" s="133" t="s">
        <v>366</v>
      </c>
      <c r="J251" s="243"/>
      <c r="K251" s="244" t="s">
        <v>333</v>
      </c>
      <c r="L251" s="241" t="s">
        <v>323</v>
      </c>
      <c r="M251" s="242">
        <v>37</v>
      </c>
      <c r="N251" s="197" t="s">
        <v>44</v>
      </c>
      <c r="O251" s="197" t="s">
        <v>41</v>
      </c>
      <c r="P251" s="197">
        <v>1</v>
      </c>
      <c r="Q251" s="126">
        <f>(D251*G251)*B251</f>
        <v>0</v>
      </c>
    </row>
    <row r="252" spans="1:17" s="202" customFormat="1" ht="12.75">
      <c r="A252" s="233"/>
      <c r="B252" s="229"/>
      <c r="C252" s="223"/>
      <c r="D252" s="234"/>
      <c r="E252" s="229"/>
      <c r="F252" s="118">
        <f>G252*137</f>
        <v>0</v>
      </c>
      <c r="G252" s="235"/>
      <c r="H252" s="132"/>
      <c r="I252" s="133"/>
      <c r="J252" s="207"/>
      <c r="K252" s="212" t="s">
        <v>334</v>
      </c>
      <c r="L252" s="224"/>
      <c r="M252" s="235"/>
      <c r="N252" s="229"/>
      <c r="O252" s="223"/>
      <c r="P252" s="223"/>
      <c r="Q252" s="230" t="s">
        <v>15</v>
      </c>
    </row>
    <row r="253" spans="1:17" s="202" customFormat="1" ht="12.75">
      <c r="A253" s="246">
        <v>90740</v>
      </c>
      <c r="B253" s="237"/>
      <c r="C253" s="197" t="s">
        <v>41</v>
      </c>
      <c r="D253" s="238">
        <v>30</v>
      </c>
      <c r="E253" s="238">
        <v>15</v>
      </c>
      <c r="F253" s="118">
        <f>G253*137</f>
        <v>95.89999999999999</v>
      </c>
      <c r="G253" s="239">
        <v>0.7</v>
      </c>
      <c r="H253" s="132">
        <v>1</v>
      </c>
      <c r="I253" s="133" t="s">
        <v>366</v>
      </c>
      <c r="J253" s="243" t="s">
        <v>336</v>
      </c>
      <c r="K253" s="244" t="s">
        <v>337</v>
      </c>
      <c r="L253" s="241"/>
      <c r="M253" s="242">
        <v>37</v>
      </c>
      <c r="N253" s="197" t="s">
        <v>44</v>
      </c>
      <c r="O253" s="197" t="s">
        <v>41</v>
      </c>
      <c r="P253" s="197">
        <v>1</v>
      </c>
      <c r="Q253" s="126">
        <f>(D253*G253)*B253</f>
        <v>0</v>
      </c>
    </row>
    <row r="254" spans="1:17" s="202" customFormat="1" ht="12.75">
      <c r="A254" s="246">
        <v>90741</v>
      </c>
      <c r="B254" s="237"/>
      <c r="C254" s="197" t="s">
        <v>41</v>
      </c>
      <c r="D254" s="238">
        <v>25</v>
      </c>
      <c r="E254" s="238">
        <v>10</v>
      </c>
      <c r="F254" s="118">
        <f>G254*137</f>
        <v>95.89999999999999</v>
      </c>
      <c r="G254" s="239">
        <v>0.7</v>
      </c>
      <c r="H254" s="132">
        <v>1</v>
      </c>
      <c r="I254" s="133" t="s">
        <v>366</v>
      </c>
      <c r="J254" s="243" t="s">
        <v>383</v>
      </c>
      <c r="K254" s="248" t="s">
        <v>340</v>
      </c>
      <c r="L254" s="241"/>
      <c r="M254" s="242">
        <v>37</v>
      </c>
      <c r="N254" s="197" t="s">
        <v>44</v>
      </c>
      <c r="O254" s="197" t="s">
        <v>41</v>
      </c>
      <c r="P254" s="197">
        <v>1</v>
      </c>
      <c r="Q254" s="126">
        <f>(D254*G254)*B254</f>
        <v>0</v>
      </c>
    </row>
    <row r="255" spans="1:17" s="202" customFormat="1" ht="12.75">
      <c r="A255" s="246">
        <v>90742</v>
      </c>
      <c r="B255" s="237"/>
      <c r="C255" s="197" t="s">
        <v>41</v>
      </c>
      <c r="D255" s="238">
        <v>25</v>
      </c>
      <c r="E255" s="238">
        <v>10</v>
      </c>
      <c r="F255" s="118">
        <f>G255*137</f>
        <v>95.89999999999999</v>
      </c>
      <c r="G255" s="239">
        <v>0.7</v>
      </c>
      <c r="H255" s="132">
        <v>1</v>
      </c>
      <c r="I255" s="133" t="s">
        <v>366</v>
      </c>
      <c r="J255" s="243" t="s">
        <v>121</v>
      </c>
      <c r="K255" s="248" t="s">
        <v>344</v>
      </c>
      <c r="L255" s="241"/>
      <c r="M255" s="242">
        <v>37</v>
      </c>
      <c r="N255" s="197" t="s">
        <v>44</v>
      </c>
      <c r="O255" s="197" t="s">
        <v>41</v>
      </c>
      <c r="P255" s="197">
        <v>1</v>
      </c>
      <c r="Q255" s="126">
        <f>(D255*G255)*B255</f>
        <v>0</v>
      </c>
    </row>
    <row r="256" spans="1:17" ht="12.75">
      <c r="A256" s="152"/>
      <c r="B256" s="112"/>
      <c r="C256" s="152"/>
      <c r="D256" s="152"/>
      <c r="E256" s="112"/>
      <c r="F256" s="118">
        <f>G256*137</f>
        <v>0</v>
      </c>
      <c r="G256" s="153"/>
      <c r="H256" s="154"/>
      <c r="I256" s="155"/>
      <c r="J256" s="112"/>
      <c r="K256" s="212" t="s">
        <v>345</v>
      </c>
      <c r="L256" s="112"/>
      <c r="M256" s="109"/>
      <c r="N256" s="112"/>
      <c r="O256" s="99"/>
      <c r="P256" s="99"/>
      <c r="Q256" s="156" t="s">
        <v>15</v>
      </c>
    </row>
    <row r="257" spans="1:17" s="202" customFormat="1" ht="12.75">
      <c r="A257" s="246">
        <v>90743</v>
      </c>
      <c r="B257" s="245"/>
      <c r="C257" s="197" t="s">
        <v>41</v>
      </c>
      <c r="D257" s="238">
        <v>20</v>
      </c>
      <c r="E257" s="238">
        <v>15</v>
      </c>
      <c r="F257" s="118">
        <f>G257*137</f>
        <v>76.72000000000003</v>
      </c>
      <c r="G257" s="239">
        <v>0.5600000000000002</v>
      </c>
      <c r="H257" s="132">
        <v>1</v>
      </c>
      <c r="I257" s="133" t="s">
        <v>366</v>
      </c>
      <c r="J257" s="243"/>
      <c r="K257" s="248" t="s">
        <v>352</v>
      </c>
      <c r="L257" s="241"/>
      <c r="M257" s="242">
        <v>37</v>
      </c>
      <c r="N257" s="197" t="s">
        <v>44</v>
      </c>
      <c r="O257" s="197" t="s">
        <v>41</v>
      </c>
      <c r="P257" s="197">
        <v>1</v>
      </c>
      <c r="Q257" s="126">
        <f>(D257*G257)*B257</f>
        <v>0</v>
      </c>
    </row>
    <row r="258" spans="1:17" s="202" customFormat="1" ht="12.75">
      <c r="A258" s="246">
        <v>90534</v>
      </c>
      <c r="B258" s="245"/>
      <c r="C258" s="197" t="s">
        <v>41</v>
      </c>
      <c r="D258" s="238">
        <v>30</v>
      </c>
      <c r="E258" s="238">
        <v>15</v>
      </c>
      <c r="F258" s="118">
        <f>G258*137</f>
        <v>101.38</v>
      </c>
      <c r="G258" s="239">
        <v>0.74</v>
      </c>
      <c r="H258" s="132">
        <v>1</v>
      </c>
      <c r="I258" s="133" t="s">
        <v>366</v>
      </c>
      <c r="J258" s="243"/>
      <c r="K258" s="248" t="s">
        <v>384</v>
      </c>
      <c r="L258" s="241"/>
      <c r="M258" s="242">
        <v>37</v>
      </c>
      <c r="N258" s="197" t="s">
        <v>44</v>
      </c>
      <c r="O258" s="197" t="s">
        <v>41</v>
      </c>
      <c r="P258" s="197">
        <v>1</v>
      </c>
      <c r="Q258" s="126">
        <f>(D258*G258)*B258</f>
        <v>0</v>
      </c>
    </row>
    <row r="259" spans="1:17" s="202" customFormat="1" ht="12.75">
      <c r="A259" s="246">
        <v>90535</v>
      </c>
      <c r="B259" s="237"/>
      <c r="C259" s="197" t="s">
        <v>41</v>
      </c>
      <c r="D259" s="238">
        <v>30</v>
      </c>
      <c r="E259" s="238">
        <v>15</v>
      </c>
      <c r="F259" s="118">
        <f>G259*137</f>
        <v>101.38</v>
      </c>
      <c r="G259" s="239">
        <v>0.74</v>
      </c>
      <c r="H259" s="132">
        <v>1</v>
      </c>
      <c r="I259" s="133" t="s">
        <v>366</v>
      </c>
      <c r="J259" s="199"/>
      <c r="K259" s="249" t="s">
        <v>385</v>
      </c>
      <c r="L259" s="241"/>
      <c r="M259" s="242">
        <v>37</v>
      </c>
      <c r="N259" s="197" t="s">
        <v>44</v>
      </c>
      <c r="O259" s="197" t="s">
        <v>41</v>
      </c>
      <c r="P259" s="197">
        <v>1</v>
      </c>
      <c r="Q259" s="126">
        <f>(D259*G259)*B259</f>
        <v>0</v>
      </c>
    </row>
    <row r="260" spans="1:17" s="202" customFormat="1" ht="12.75">
      <c r="A260" s="246">
        <v>90542</v>
      </c>
      <c r="B260" s="245"/>
      <c r="C260" s="197" t="s">
        <v>41</v>
      </c>
      <c r="D260" s="238">
        <v>25</v>
      </c>
      <c r="E260" s="238">
        <v>10</v>
      </c>
      <c r="F260" s="118">
        <f>G260*137</f>
        <v>106.86</v>
      </c>
      <c r="G260" s="239">
        <v>0.78</v>
      </c>
      <c r="H260" s="132">
        <v>1</v>
      </c>
      <c r="I260" s="133" t="s">
        <v>366</v>
      </c>
      <c r="J260" s="199"/>
      <c r="K260" s="249" t="s">
        <v>359</v>
      </c>
      <c r="L260" s="241"/>
      <c r="M260" s="242">
        <v>37</v>
      </c>
      <c r="N260" s="197" t="s">
        <v>44</v>
      </c>
      <c r="O260" s="197" t="s">
        <v>41</v>
      </c>
      <c r="P260" s="197">
        <v>1</v>
      </c>
      <c r="Q260" s="126">
        <f>(D260*G260)*B260</f>
        <v>0</v>
      </c>
    </row>
    <row r="261" spans="1:17" s="202" customFormat="1" ht="12.75">
      <c r="A261" s="246">
        <v>90543</v>
      </c>
      <c r="B261" s="245"/>
      <c r="C261" s="197" t="s">
        <v>41</v>
      </c>
      <c r="D261" s="238">
        <v>25</v>
      </c>
      <c r="E261" s="238">
        <v>15</v>
      </c>
      <c r="F261" s="118">
        <f>G261*137</f>
        <v>83.57</v>
      </c>
      <c r="G261" s="239">
        <v>0.61</v>
      </c>
      <c r="H261" s="132">
        <v>1</v>
      </c>
      <c r="I261" s="133" t="s">
        <v>366</v>
      </c>
      <c r="J261" s="199"/>
      <c r="K261" s="180" t="s">
        <v>361</v>
      </c>
      <c r="L261" s="241"/>
      <c r="M261" s="242">
        <v>37</v>
      </c>
      <c r="N261" s="197" t="s">
        <v>44</v>
      </c>
      <c r="O261" s="197" t="s">
        <v>41</v>
      </c>
      <c r="P261" s="197">
        <v>1</v>
      </c>
      <c r="Q261" s="126">
        <f>(D261*G261)*B261</f>
        <v>0</v>
      </c>
    </row>
    <row r="262" spans="1:17" s="202" customFormat="1" ht="12.75">
      <c r="A262" s="246">
        <v>90546</v>
      </c>
      <c r="B262" s="245"/>
      <c r="C262" s="197" t="s">
        <v>41</v>
      </c>
      <c r="D262" s="238">
        <v>30</v>
      </c>
      <c r="E262" s="238">
        <v>10</v>
      </c>
      <c r="F262" s="118">
        <f>G262*137</f>
        <v>98.64</v>
      </c>
      <c r="G262" s="239">
        <v>0.72</v>
      </c>
      <c r="H262" s="132">
        <v>1</v>
      </c>
      <c r="I262" s="133" t="s">
        <v>366</v>
      </c>
      <c r="J262" s="199"/>
      <c r="K262" s="249" t="s">
        <v>363</v>
      </c>
      <c r="L262" s="241"/>
      <c r="M262" s="242">
        <v>37</v>
      </c>
      <c r="N262" s="197" t="s">
        <v>44</v>
      </c>
      <c r="O262" s="197" t="s">
        <v>41</v>
      </c>
      <c r="P262" s="197">
        <v>1</v>
      </c>
      <c r="Q262" s="126">
        <f>(D262*G262)*B262</f>
        <v>0</v>
      </c>
    </row>
    <row r="263" spans="1:17" ht="12.75">
      <c r="A263" s="152"/>
      <c r="B263" s="112"/>
      <c r="C263" s="152"/>
      <c r="D263" s="152"/>
      <c r="E263" s="112"/>
      <c r="F263" s="118">
        <f>G263*137</f>
        <v>0</v>
      </c>
      <c r="G263" s="153"/>
      <c r="H263" s="154"/>
      <c r="I263" s="155"/>
      <c r="K263" s="211" t="s">
        <v>386</v>
      </c>
      <c r="L263" s="112"/>
      <c r="M263" s="109"/>
      <c r="N263" s="112"/>
      <c r="O263" s="99"/>
      <c r="P263" s="99"/>
      <c r="Q263" s="156" t="s">
        <v>15</v>
      </c>
    </row>
    <row r="264" spans="1:17" ht="12.75">
      <c r="A264" s="152"/>
      <c r="B264" s="112"/>
      <c r="C264" s="152"/>
      <c r="D264" s="152"/>
      <c r="E264" s="112"/>
      <c r="F264" s="118">
        <f>G264*137</f>
        <v>0</v>
      </c>
      <c r="G264" s="153"/>
      <c r="H264" s="154"/>
      <c r="I264" s="155"/>
      <c r="J264" s="112"/>
      <c r="K264" s="212" t="s">
        <v>193</v>
      </c>
      <c r="L264" s="112"/>
      <c r="M264" s="109"/>
      <c r="N264" s="112"/>
      <c r="O264" s="99"/>
      <c r="P264" s="99"/>
      <c r="Q264" s="156" t="s">
        <v>15</v>
      </c>
    </row>
    <row r="265" spans="1:17" ht="12.75">
      <c r="A265" s="139" t="s">
        <v>387</v>
      </c>
      <c r="B265" s="148"/>
      <c r="C265" s="138" t="s">
        <v>41</v>
      </c>
      <c r="D265" s="138">
        <v>30</v>
      </c>
      <c r="E265" s="203">
        <v>2</v>
      </c>
      <c r="F265" s="118">
        <f>G265*137</f>
        <v>50.69</v>
      </c>
      <c r="G265" s="131">
        <v>0.37</v>
      </c>
      <c r="H265" s="132">
        <v>1</v>
      </c>
      <c r="I265" s="133" t="s">
        <v>195</v>
      </c>
      <c r="J265" s="213" t="s">
        <v>196</v>
      </c>
      <c r="K265" s="135" t="s">
        <v>200</v>
      </c>
      <c r="L265" s="136" t="s">
        <v>104</v>
      </c>
      <c r="M265" s="137">
        <v>39</v>
      </c>
      <c r="N265" s="138" t="s">
        <v>44</v>
      </c>
      <c r="O265" s="138" t="s">
        <v>41</v>
      </c>
      <c r="P265" s="138">
        <v>1</v>
      </c>
      <c r="Q265" s="177">
        <f>(D265*G265)*B265</f>
        <v>0</v>
      </c>
    </row>
    <row r="266" spans="1:17" ht="12.75">
      <c r="A266" s="139" t="s">
        <v>388</v>
      </c>
      <c r="B266" s="148"/>
      <c r="C266" s="138" t="s">
        <v>41</v>
      </c>
      <c r="D266" s="138">
        <v>30</v>
      </c>
      <c r="E266" s="203">
        <v>2</v>
      </c>
      <c r="F266" s="118">
        <f>G266*137</f>
        <v>52.06</v>
      </c>
      <c r="G266" s="131">
        <v>0.38</v>
      </c>
      <c r="H266" s="132">
        <v>1</v>
      </c>
      <c r="I266" s="133" t="s">
        <v>195</v>
      </c>
      <c r="J266" s="213" t="s">
        <v>196</v>
      </c>
      <c r="K266" s="135" t="s">
        <v>389</v>
      </c>
      <c r="L266" s="136" t="s">
        <v>104</v>
      </c>
      <c r="M266" s="137">
        <v>39</v>
      </c>
      <c r="N266" s="138" t="s">
        <v>44</v>
      </c>
      <c r="O266" s="138" t="s">
        <v>41</v>
      </c>
      <c r="P266" s="138">
        <v>1</v>
      </c>
      <c r="Q266" s="126">
        <f>(D266*G266)*B266</f>
        <v>0</v>
      </c>
    </row>
    <row r="267" spans="1:17" ht="12.75">
      <c r="A267" s="139" t="s">
        <v>390</v>
      </c>
      <c r="B267" s="148"/>
      <c r="C267" s="138" t="s">
        <v>41</v>
      </c>
      <c r="D267" s="138">
        <v>30</v>
      </c>
      <c r="E267" s="203">
        <v>2</v>
      </c>
      <c r="F267" s="118">
        <f>G267*137</f>
        <v>50.69</v>
      </c>
      <c r="G267" s="131">
        <v>0.37</v>
      </c>
      <c r="H267" s="132">
        <v>1</v>
      </c>
      <c r="I267" s="133" t="s">
        <v>195</v>
      </c>
      <c r="J267" s="213" t="s">
        <v>196</v>
      </c>
      <c r="K267" s="135" t="s">
        <v>391</v>
      </c>
      <c r="L267" s="136" t="s">
        <v>104</v>
      </c>
      <c r="M267" s="137">
        <v>39</v>
      </c>
      <c r="N267" s="138" t="s">
        <v>44</v>
      </c>
      <c r="O267" s="138" t="s">
        <v>41</v>
      </c>
      <c r="P267" s="138">
        <v>1</v>
      </c>
      <c r="Q267" s="126">
        <f>(D267*G267)*B267</f>
        <v>0</v>
      </c>
    </row>
    <row r="268" spans="1:17" ht="12.75">
      <c r="A268" s="139" t="s">
        <v>392</v>
      </c>
      <c r="B268" s="148"/>
      <c r="C268" s="138" t="s">
        <v>41</v>
      </c>
      <c r="D268" s="138">
        <v>30</v>
      </c>
      <c r="E268" s="203">
        <v>2</v>
      </c>
      <c r="F268" s="118">
        <f>G268*137</f>
        <v>52.06</v>
      </c>
      <c r="G268" s="131">
        <v>0.38</v>
      </c>
      <c r="H268" s="132">
        <v>1</v>
      </c>
      <c r="I268" s="133" t="s">
        <v>195</v>
      </c>
      <c r="J268" s="213" t="s">
        <v>206</v>
      </c>
      <c r="K268" s="135" t="s">
        <v>207</v>
      </c>
      <c r="L268" s="136" t="s">
        <v>104</v>
      </c>
      <c r="M268" s="137">
        <v>39</v>
      </c>
      <c r="N268" s="138" t="s">
        <v>44</v>
      </c>
      <c r="O268" s="138" t="s">
        <v>41</v>
      </c>
      <c r="P268" s="138">
        <v>1</v>
      </c>
      <c r="Q268" s="126">
        <f>(D268*G268)*B268</f>
        <v>0</v>
      </c>
    </row>
    <row r="269" spans="1:17" ht="12.75">
      <c r="A269" s="139" t="s">
        <v>393</v>
      </c>
      <c r="B269" s="148"/>
      <c r="C269" s="138" t="s">
        <v>41</v>
      </c>
      <c r="D269" s="138">
        <v>30</v>
      </c>
      <c r="E269" s="203">
        <v>2</v>
      </c>
      <c r="F269" s="118">
        <f>G269*137</f>
        <v>47.949999999999996</v>
      </c>
      <c r="G269" s="131">
        <v>0.35</v>
      </c>
      <c r="H269" s="132">
        <v>1</v>
      </c>
      <c r="I269" s="133" t="s">
        <v>195</v>
      </c>
      <c r="J269" s="213" t="s">
        <v>206</v>
      </c>
      <c r="K269" s="135" t="s">
        <v>394</v>
      </c>
      <c r="L269" s="136" t="s">
        <v>104</v>
      </c>
      <c r="M269" s="137">
        <v>39</v>
      </c>
      <c r="N269" s="138" t="s">
        <v>44</v>
      </c>
      <c r="O269" s="138" t="s">
        <v>41</v>
      </c>
      <c r="P269" s="138">
        <v>1</v>
      </c>
      <c r="Q269" s="126">
        <f>(D269*G269)*B269</f>
        <v>0</v>
      </c>
    </row>
    <row r="270" spans="1:17" ht="12.75">
      <c r="A270" s="139" t="s">
        <v>395</v>
      </c>
      <c r="B270" s="148"/>
      <c r="C270" s="138" t="s">
        <v>41</v>
      </c>
      <c r="D270" s="138">
        <v>30</v>
      </c>
      <c r="E270" s="203">
        <v>2</v>
      </c>
      <c r="F270" s="118">
        <f>G270*137</f>
        <v>53.43</v>
      </c>
      <c r="G270" s="131">
        <v>0.39</v>
      </c>
      <c r="H270" s="132">
        <v>1</v>
      </c>
      <c r="I270" s="133" t="s">
        <v>195</v>
      </c>
      <c r="J270" s="213" t="s">
        <v>118</v>
      </c>
      <c r="K270" s="135" t="s">
        <v>396</v>
      </c>
      <c r="L270" s="136" t="s">
        <v>104</v>
      </c>
      <c r="M270" s="137">
        <v>39</v>
      </c>
      <c r="N270" s="138" t="s">
        <v>44</v>
      </c>
      <c r="O270" s="138" t="s">
        <v>41</v>
      </c>
      <c r="P270" s="138">
        <v>1</v>
      </c>
      <c r="Q270" s="126">
        <f>(D270*G270)*B270</f>
        <v>0</v>
      </c>
    </row>
    <row r="271" spans="1:17" ht="12.75">
      <c r="A271" s="144" t="s">
        <v>397</v>
      </c>
      <c r="B271" s="148"/>
      <c r="C271" s="128" t="s">
        <v>41</v>
      </c>
      <c r="D271" s="138">
        <v>30</v>
      </c>
      <c r="E271" s="203">
        <v>2</v>
      </c>
      <c r="F271" s="118">
        <f>G271*137</f>
        <v>50.69</v>
      </c>
      <c r="G271" s="142">
        <v>0.37</v>
      </c>
      <c r="H271" s="132">
        <v>1</v>
      </c>
      <c r="I271" s="133" t="s">
        <v>195</v>
      </c>
      <c r="J271" s="161" t="s">
        <v>118</v>
      </c>
      <c r="K271" s="180" t="s">
        <v>398</v>
      </c>
      <c r="L271" s="136" t="s">
        <v>104</v>
      </c>
      <c r="M271" s="137">
        <v>39</v>
      </c>
      <c r="N271" s="128" t="s">
        <v>44</v>
      </c>
      <c r="O271" s="128" t="s">
        <v>41</v>
      </c>
      <c r="P271" s="128">
        <v>1</v>
      </c>
      <c r="Q271" s="126">
        <f>(D271*G271)*B271</f>
        <v>0</v>
      </c>
    </row>
    <row r="272" spans="1:17" ht="12.75">
      <c r="A272" s="144" t="s">
        <v>399</v>
      </c>
      <c r="B272" s="148"/>
      <c r="C272" s="128" t="s">
        <v>41</v>
      </c>
      <c r="D272" s="138">
        <v>30</v>
      </c>
      <c r="E272" s="203">
        <v>2</v>
      </c>
      <c r="F272" s="118">
        <f>G272*137</f>
        <v>50.69</v>
      </c>
      <c r="G272" s="131">
        <v>0.37</v>
      </c>
      <c r="H272" s="132">
        <v>1</v>
      </c>
      <c r="I272" s="133" t="s">
        <v>195</v>
      </c>
      <c r="J272" s="161" t="s">
        <v>118</v>
      </c>
      <c r="K272" s="180" t="s">
        <v>400</v>
      </c>
      <c r="L272" s="136" t="s">
        <v>104</v>
      </c>
      <c r="M272" s="137">
        <v>39</v>
      </c>
      <c r="N272" s="128" t="s">
        <v>44</v>
      </c>
      <c r="O272" s="128" t="s">
        <v>41</v>
      </c>
      <c r="P272" s="128">
        <v>1</v>
      </c>
      <c r="Q272" s="126">
        <f>(D272*G272)*B272</f>
        <v>0</v>
      </c>
    </row>
    <row r="273" spans="1:17" ht="12.75">
      <c r="A273" s="250" t="s">
        <v>401</v>
      </c>
      <c r="B273" s="148"/>
      <c r="C273" s="215" t="s">
        <v>41</v>
      </c>
      <c r="D273" s="138">
        <v>30</v>
      </c>
      <c r="E273" s="203">
        <v>2</v>
      </c>
      <c r="F273" s="118">
        <f>G273*137</f>
        <v>50.69</v>
      </c>
      <c r="G273" s="200">
        <v>0.37</v>
      </c>
      <c r="H273" s="132">
        <v>1</v>
      </c>
      <c r="I273" s="133" t="s">
        <v>195</v>
      </c>
      <c r="J273" s="217" t="s">
        <v>118</v>
      </c>
      <c r="K273" s="218" t="s">
        <v>402</v>
      </c>
      <c r="L273" s="136" t="s">
        <v>104</v>
      </c>
      <c r="M273" s="137">
        <v>39</v>
      </c>
      <c r="N273" s="215" t="s">
        <v>44</v>
      </c>
      <c r="O273" s="215" t="s">
        <v>41</v>
      </c>
      <c r="P273" s="215">
        <v>1</v>
      </c>
      <c r="Q273" s="219">
        <f>(D273*G273)*B273</f>
        <v>0</v>
      </c>
    </row>
    <row r="274" spans="1:17" ht="12.75">
      <c r="A274" s="144" t="s">
        <v>403</v>
      </c>
      <c r="B274" s="148"/>
      <c r="C274" s="128" t="s">
        <v>41</v>
      </c>
      <c r="D274" s="138">
        <v>30</v>
      </c>
      <c r="E274" s="203">
        <v>2</v>
      </c>
      <c r="F274" s="118">
        <f>G274*137</f>
        <v>50.69</v>
      </c>
      <c r="G274" s="142">
        <v>0.37</v>
      </c>
      <c r="H274" s="132">
        <v>1</v>
      </c>
      <c r="I274" s="133" t="s">
        <v>195</v>
      </c>
      <c r="J274" s="161" t="s">
        <v>118</v>
      </c>
      <c r="K274" s="180" t="s">
        <v>404</v>
      </c>
      <c r="L274" s="136" t="s">
        <v>104</v>
      </c>
      <c r="M274" s="137">
        <v>39</v>
      </c>
      <c r="N274" s="128" t="s">
        <v>44</v>
      </c>
      <c r="O274" s="128" t="s">
        <v>41</v>
      </c>
      <c r="P274" s="128">
        <v>1</v>
      </c>
      <c r="Q274" s="177">
        <f>(D274*G274)*B274</f>
        <v>0</v>
      </c>
    </row>
    <row r="275" spans="1:17" ht="12.75">
      <c r="A275" s="144" t="s">
        <v>405</v>
      </c>
      <c r="B275" s="148"/>
      <c r="C275" s="128" t="s">
        <v>41</v>
      </c>
      <c r="D275" s="138">
        <v>30</v>
      </c>
      <c r="E275" s="203">
        <v>2</v>
      </c>
      <c r="F275" s="118">
        <f>G275*137</f>
        <v>54.800000000000004</v>
      </c>
      <c r="G275" s="142">
        <v>0.4</v>
      </c>
      <c r="H275" s="132">
        <v>1</v>
      </c>
      <c r="I275" s="133" t="s">
        <v>195</v>
      </c>
      <c r="J275" s="161" t="s">
        <v>406</v>
      </c>
      <c r="K275" s="180" t="s">
        <v>407</v>
      </c>
      <c r="L275" s="136" t="s">
        <v>104</v>
      </c>
      <c r="M275" s="137">
        <v>39</v>
      </c>
      <c r="N275" s="128" t="s">
        <v>44</v>
      </c>
      <c r="O275" s="128" t="s">
        <v>41</v>
      </c>
      <c r="P275" s="128">
        <v>1</v>
      </c>
      <c r="Q275" s="126">
        <f>(D275*G275)*B275</f>
        <v>0</v>
      </c>
    </row>
    <row r="276" spans="1:17" ht="12.75">
      <c r="A276" s="144" t="s">
        <v>408</v>
      </c>
      <c r="B276" s="148"/>
      <c r="C276" s="128" t="s">
        <v>41</v>
      </c>
      <c r="D276" s="138">
        <v>30</v>
      </c>
      <c r="E276" s="203">
        <v>2</v>
      </c>
      <c r="F276" s="118">
        <f>G276*137</f>
        <v>56.169999999999995</v>
      </c>
      <c r="G276" s="142">
        <v>0.41</v>
      </c>
      <c r="H276" s="132">
        <v>1</v>
      </c>
      <c r="I276" s="133" t="s">
        <v>195</v>
      </c>
      <c r="J276" s="161" t="s">
        <v>406</v>
      </c>
      <c r="K276" s="180" t="s">
        <v>409</v>
      </c>
      <c r="L276" s="136" t="s">
        <v>104</v>
      </c>
      <c r="M276" s="137">
        <v>39</v>
      </c>
      <c r="N276" s="128" t="s">
        <v>44</v>
      </c>
      <c r="O276" s="128" t="s">
        <v>41</v>
      </c>
      <c r="P276" s="128">
        <v>1</v>
      </c>
      <c r="Q276" s="126">
        <f>(D276*G276)*B276</f>
        <v>0</v>
      </c>
    </row>
    <row r="277" spans="1:17" ht="12.75">
      <c r="A277" s="149" t="s">
        <v>410</v>
      </c>
      <c r="B277" s="114"/>
      <c r="C277" s="151" t="s">
        <v>41</v>
      </c>
      <c r="D277" s="151">
        <v>30</v>
      </c>
      <c r="E277" s="251">
        <v>2</v>
      </c>
      <c r="F277" s="118">
        <f>G277*137</f>
        <v>54.800000000000004</v>
      </c>
      <c r="G277" s="252">
        <v>0.4</v>
      </c>
      <c r="H277" s="120">
        <v>1</v>
      </c>
      <c r="I277" s="121" t="s">
        <v>195</v>
      </c>
      <c r="J277" s="253" t="s">
        <v>303</v>
      </c>
      <c r="K277" s="123" t="s">
        <v>376</v>
      </c>
      <c r="L277" s="254" t="s">
        <v>104</v>
      </c>
      <c r="M277" s="125">
        <v>39</v>
      </c>
      <c r="N277" s="151" t="s">
        <v>44</v>
      </c>
      <c r="O277" s="151" t="s">
        <v>41</v>
      </c>
      <c r="P277" s="151">
        <v>1</v>
      </c>
      <c r="Q277" s="126">
        <f>(D277*G277)*B277</f>
        <v>0</v>
      </c>
    </row>
    <row r="278" spans="1:17" ht="12.75">
      <c r="A278" s="149" t="s">
        <v>411</v>
      </c>
      <c r="B278" s="114"/>
      <c r="C278" s="151" t="s">
        <v>41</v>
      </c>
      <c r="D278" s="151">
        <v>30</v>
      </c>
      <c r="E278" s="251">
        <v>2</v>
      </c>
      <c r="F278" s="118">
        <f>G278*137</f>
        <v>54.800000000000004</v>
      </c>
      <c r="G278" s="252">
        <v>0.4</v>
      </c>
      <c r="H278" s="120">
        <v>1</v>
      </c>
      <c r="I278" s="121" t="s">
        <v>195</v>
      </c>
      <c r="J278" s="253" t="s">
        <v>303</v>
      </c>
      <c r="K278" s="123" t="s">
        <v>412</v>
      </c>
      <c r="L278" s="254" t="s">
        <v>104</v>
      </c>
      <c r="M278" s="125">
        <v>39</v>
      </c>
      <c r="N278" s="151" t="s">
        <v>44</v>
      </c>
      <c r="O278" s="151" t="s">
        <v>41</v>
      </c>
      <c r="P278" s="151">
        <v>1</v>
      </c>
      <c r="Q278" s="126">
        <f>(D278*G278)*B278</f>
        <v>0</v>
      </c>
    </row>
    <row r="279" spans="1:17" ht="12.75">
      <c r="A279" s="149" t="s">
        <v>413</v>
      </c>
      <c r="B279" s="114"/>
      <c r="C279" s="151" t="s">
        <v>41</v>
      </c>
      <c r="D279" s="151">
        <v>30</v>
      </c>
      <c r="E279" s="251">
        <v>2</v>
      </c>
      <c r="F279" s="118">
        <f>G279*137</f>
        <v>54.800000000000004</v>
      </c>
      <c r="G279" s="252">
        <v>0.4</v>
      </c>
      <c r="H279" s="120">
        <v>1</v>
      </c>
      <c r="I279" s="121" t="s">
        <v>195</v>
      </c>
      <c r="J279" s="253" t="s">
        <v>303</v>
      </c>
      <c r="K279" s="123" t="s">
        <v>288</v>
      </c>
      <c r="L279" s="254" t="s">
        <v>104</v>
      </c>
      <c r="M279" s="125">
        <v>39</v>
      </c>
      <c r="N279" s="151" t="s">
        <v>44</v>
      </c>
      <c r="O279" s="151" t="s">
        <v>41</v>
      </c>
      <c r="P279" s="151">
        <v>1</v>
      </c>
      <c r="Q279" s="126">
        <f>(D279*G279)*B279</f>
        <v>0</v>
      </c>
    </row>
    <row r="280" spans="1:17" ht="12.75">
      <c r="A280" s="149" t="s">
        <v>414</v>
      </c>
      <c r="B280" s="114"/>
      <c r="C280" s="151" t="s">
        <v>41</v>
      </c>
      <c r="D280" s="151">
        <v>30</v>
      </c>
      <c r="E280" s="251">
        <v>2</v>
      </c>
      <c r="F280" s="118">
        <f>G280*137</f>
        <v>53.43</v>
      </c>
      <c r="G280" s="252">
        <v>0.39</v>
      </c>
      <c r="H280" s="120">
        <v>1</v>
      </c>
      <c r="I280" s="121" t="s">
        <v>195</v>
      </c>
      <c r="J280" s="253" t="s">
        <v>303</v>
      </c>
      <c r="K280" s="123" t="s">
        <v>415</v>
      </c>
      <c r="L280" s="254" t="s">
        <v>104</v>
      </c>
      <c r="M280" s="125">
        <v>39</v>
      </c>
      <c r="N280" s="151" t="s">
        <v>44</v>
      </c>
      <c r="O280" s="151" t="s">
        <v>41</v>
      </c>
      <c r="P280" s="151">
        <v>1</v>
      </c>
      <c r="Q280" s="126">
        <f>(D280*G280)*B280</f>
        <v>0</v>
      </c>
    </row>
    <row r="281" spans="1:17" ht="12.75">
      <c r="A281" s="149" t="s">
        <v>416</v>
      </c>
      <c r="B281" s="114"/>
      <c r="C281" s="151" t="s">
        <v>41</v>
      </c>
      <c r="D281" s="151">
        <v>30</v>
      </c>
      <c r="E281" s="251">
        <v>2</v>
      </c>
      <c r="F281" s="118">
        <f>G281*137</f>
        <v>54.800000000000004</v>
      </c>
      <c r="G281" s="252">
        <v>0.4</v>
      </c>
      <c r="H281" s="120">
        <v>1</v>
      </c>
      <c r="I281" s="121" t="s">
        <v>195</v>
      </c>
      <c r="J281" s="253" t="s">
        <v>303</v>
      </c>
      <c r="K281" s="123" t="s">
        <v>417</v>
      </c>
      <c r="L281" s="254" t="s">
        <v>104</v>
      </c>
      <c r="M281" s="125">
        <v>40</v>
      </c>
      <c r="N281" s="151" t="s">
        <v>44</v>
      </c>
      <c r="O281" s="151" t="s">
        <v>41</v>
      </c>
      <c r="P281" s="151">
        <v>1</v>
      </c>
      <c r="Q281" s="126">
        <f>(D281*G281)*B281</f>
        <v>0</v>
      </c>
    </row>
    <row r="282" spans="1:17" ht="12.75">
      <c r="A282" s="149" t="s">
        <v>418</v>
      </c>
      <c r="B282" s="114"/>
      <c r="C282" s="151" t="s">
        <v>41</v>
      </c>
      <c r="D282" s="151">
        <v>30</v>
      </c>
      <c r="E282" s="251">
        <v>2</v>
      </c>
      <c r="F282" s="118">
        <f>G282*137</f>
        <v>53.43</v>
      </c>
      <c r="G282" s="252">
        <v>0.39</v>
      </c>
      <c r="H282" s="120">
        <v>1</v>
      </c>
      <c r="I282" s="121" t="s">
        <v>195</v>
      </c>
      <c r="J282" s="253" t="s">
        <v>373</v>
      </c>
      <c r="K282" s="123" t="s">
        <v>419</v>
      </c>
      <c r="L282" s="254" t="s">
        <v>104</v>
      </c>
      <c r="M282" s="125">
        <v>40</v>
      </c>
      <c r="N282" s="151" t="s">
        <v>44</v>
      </c>
      <c r="O282" s="151" t="s">
        <v>41</v>
      </c>
      <c r="P282" s="151">
        <v>1</v>
      </c>
      <c r="Q282" s="126">
        <f>(D282*G282)*B282</f>
        <v>0</v>
      </c>
    </row>
    <row r="283" spans="1:17" ht="12.75">
      <c r="A283" s="113" t="s">
        <v>420</v>
      </c>
      <c r="B283" s="114"/>
      <c r="C283" s="115" t="s">
        <v>41</v>
      </c>
      <c r="D283" s="151">
        <v>30</v>
      </c>
      <c r="E283" s="251">
        <v>2</v>
      </c>
      <c r="F283" s="118">
        <f>G283*137</f>
        <v>50.69</v>
      </c>
      <c r="G283" s="119">
        <v>0.37</v>
      </c>
      <c r="H283" s="120">
        <v>1</v>
      </c>
      <c r="I283" s="121" t="s">
        <v>195</v>
      </c>
      <c r="J283" s="255" t="s">
        <v>373</v>
      </c>
      <c r="K283" s="256" t="s">
        <v>421</v>
      </c>
      <c r="L283" s="254" t="s">
        <v>104</v>
      </c>
      <c r="M283" s="125">
        <v>40</v>
      </c>
      <c r="N283" s="115" t="s">
        <v>44</v>
      </c>
      <c r="O283" s="115" t="s">
        <v>41</v>
      </c>
      <c r="P283" s="115">
        <v>1</v>
      </c>
      <c r="Q283" s="126">
        <f>(D283*G283)*B283</f>
        <v>0</v>
      </c>
    </row>
    <row r="284" spans="1:17" ht="12.75">
      <c r="A284" s="113" t="s">
        <v>422</v>
      </c>
      <c r="B284" s="114"/>
      <c r="C284" s="115" t="s">
        <v>41</v>
      </c>
      <c r="D284" s="151">
        <v>30</v>
      </c>
      <c r="E284" s="251">
        <v>2</v>
      </c>
      <c r="F284" s="118">
        <f>G284*137</f>
        <v>58.91</v>
      </c>
      <c r="G284" s="252">
        <v>0.43</v>
      </c>
      <c r="H284" s="120">
        <v>1</v>
      </c>
      <c r="I284" s="121" t="s">
        <v>195</v>
      </c>
      <c r="J284" s="255" t="s">
        <v>373</v>
      </c>
      <c r="K284" s="256" t="s">
        <v>423</v>
      </c>
      <c r="L284" s="254" t="s">
        <v>104</v>
      </c>
      <c r="M284" s="125">
        <v>40</v>
      </c>
      <c r="N284" s="115" t="s">
        <v>44</v>
      </c>
      <c r="O284" s="115" t="s">
        <v>41</v>
      </c>
      <c r="P284" s="115">
        <v>1</v>
      </c>
      <c r="Q284" s="126">
        <f>(D284*G284)*B284</f>
        <v>0</v>
      </c>
    </row>
    <row r="285" spans="1:17" ht="12.75">
      <c r="A285" s="257" t="s">
        <v>424</v>
      </c>
      <c r="B285" s="114"/>
      <c r="C285" s="258" t="s">
        <v>41</v>
      </c>
      <c r="D285" s="151">
        <v>30</v>
      </c>
      <c r="E285" s="251">
        <v>2</v>
      </c>
      <c r="F285" s="118">
        <f>G285*137</f>
        <v>50.69</v>
      </c>
      <c r="G285" s="259">
        <v>0.37</v>
      </c>
      <c r="H285" s="120">
        <v>1</v>
      </c>
      <c r="I285" s="121" t="s">
        <v>195</v>
      </c>
      <c r="J285" s="260" t="s">
        <v>373</v>
      </c>
      <c r="K285" s="261" t="s">
        <v>425</v>
      </c>
      <c r="L285" s="254" t="s">
        <v>104</v>
      </c>
      <c r="M285" s="125">
        <v>40</v>
      </c>
      <c r="N285" s="258" t="s">
        <v>44</v>
      </c>
      <c r="O285" s="258" t="s">
        <v>41</v>
      </c>
      <c r="P285" s="258">
        <v>1</v>
      </c>
      <c r="Q285" s="219">
        <f>(D285*G285)*B285</f>
        <v>0</v>
      </c>
    </row>
    <row r="286" spans="1:17" ht="12.75">
      <c r="A286" s="113" t="s">
        <v>426</v>
      </c>
      <c r="B286" s="114"/>
      <c r="C286" s="115" t="s">
        <v>41</v>
      </c>
      <c r="D286" s="151">
        <v>30</v>
      </c>
      <c r="E286" s="251">
        <v>2</v>
      </c>
      <c r="F286" s="118">
        <f>G286*137</f>
        <v>52.06</v>
      </c>
      <c r="G286" s="119">
        <v>0.38</v>
      </c>
      <c r="H286" s="120">
        <v>1</v>
      </c>
      <c r="I286" s="121" t="s">
        <v>195</v>
      </c>
      <c r="J286" s="255" t="s">
        <v>371</v>
      </c>
      <c r="K286" s="256" t="s">
        <v>245</v>
      </c>
      <c r="L286" s="254" t="s">
        <v>104</v>
      </c>
      <c r="M286" s="125">
        <v>40</v>
      </c>
      <c r="N286" s="115" t="s">
        <v>44</v>
      </c>
      <c r="O286" s="115" t="s">
        <v>41</v>
      </c>
      <c r="P286" s="115">
        <v>1</v>
      </c>
      <c r="Q286" s="177">
        <f>(D286*G286)*B286</f>
        <v>0</v>
      </c>
    </row>
    <row r="287" spans="1:17" ht="12.75">
      <c r="A287" s="113" t="s">
        <v>427</v>
      </c>
      <c r="B287" s="114"/>
      <c r="C287" s="115" t="s">
        <v>41</v>
      </c>
      <c r="D287" s="151">
        <v>30</v>
      </c>
      <c r="E287" s="251">
        <v>2</v>
      </c>
      <c r="F287" s="118">
        <f>G287*137</f>
        <v>52.06</v>
      </c>
      <c r="G287" s="119">
        <v>0.38</v>
      </c>
      <c r="H287" s="120">
        <v>1</v>
      </c>
      <c r="I287" s="121" t="s">
        <v>195</v>
      </c>
      <c r="J287" s="255" t="s">
        <v>371</v>
      </c>
      <c r="K287" s="256" t="s">
        <v>428</v>
      </c>
      <c r="L287" s="254" t="s">
        <v>104</v>
      </c>
      <c r="M287" s="125">
        <v>40</v>
      </c>
      <c r="N287" s="115" t="s">
        <v>44</v>
      </c>
      <c r="O287" s="115" t="s">
        <v>41</v>
      </c>
      <c r="P287" s="115">
        <v>1</v>
      </c>
      <c r="Q287" s="126">
        <f>(D287*G287)*B287</f>
        <v>0</v>
      </c>
    </row>
    <row r="288" spans="1:17" ht="12.75">
      <c r="A288" s="113" t="s">
        <v>429</v>
      </c>
      <c r="B288" s="114"/>
      <c r="C288" s="115" t="s">
        <v>41</v>
      </c>
      <c r="D288" s="151">
        <v>30</v>
      </c>
      <c r="E288" s="251">
        <v>2</v>
      </c>
      <c r="F288" s="118">
        <f>G288*137</f>
        <v>50.69</v>
      </c>
      <c r="G288" s="119">
        <v>0.37</v>
      </c>
      <c r="H288" s="120">
        <v>1</v>
      </c>
      <c r="I288" s="121" t="s">
        <v>195</v>
      </c>
      <c r="J288" s="255" t="s">
        <v>371</v>
      </c>
      <c r="K288" s="256" t="s">
        <v>430</v>
      </c>
      <c r="L288" s="254" t="s">
        <v>104</v>
      </c>
      <c r="M288" s="125">
        <v>40</v>
      </c>
      <c r="N288" s="115" t="s">
        <v>44</v>
      </c>
      <c r="O288" s="115" t="s">
        <v>41</v>
      </c>
      <c r="P288" s="115">
        <v>1</v>
      </c>
      <c r="Q288" s="126">
        <f>(D288*G288)*B288</f>
        <v>0</v>
      </c>
    </row>
    <row r="289" spans="1:17" ht="12.75">
      <c r="A289" s="149" t="s">
        <v>431</v>
      </c>
      <c r="B289" s="114"/>
      <c r="C289" s="151" t="s">
        <v>41</v>
      </c>
      <c r="D289" s="151">
        <v>30</v>
      </c>
      <c r="E289" s="251">
        <v>2</v>
      </c>
      <c r="F289" s="118">
        <f>G289*137</f>
        <v>52.06</v>
      </c>
      <c r="G289" s="252">
        <v>0.38</v>
      </c>
      <c r="H289" s="120">
        <v>1</v>
      </c>
      <c r="I289" s="121" t="s">
        <v>195</v>
      </c>
      <c r="J289" s="253" t="s">
        <v>374</v>
      </c>
      <c r="K289" s="123" t="s">
        <v>432</v>
      </c>
      <c r="L289" s="254" t="s">
        <v>104</v>
      </c>
      <c r="M289" s="125">
        <v>40</v>
      </c>
      <c r="N289" s="151" t="s">
        <v>44</v>
      </c>
      <c r="O289" s="151" t="s">
        <v>41</v>
      </c>
      <c r="P289" s="151">
        <v>1</v>
      </c>
      <c r="Q289" s="126">
        <f>(D289*G289)*B289</f>
        <v>0</v>
      </c>
    </row>
    <row r="290" spans="1:17" ht="12.75">
      <c r="A290" s="149" t="s">
        <v>433</v>
      </c>
      <c r="B290" s="114"/>
      <c r="C290" s="151" t="s">
        <v>41</v>
      </c>
      <c r="D290" s="151">
        <v>30</v>
      </c>
      <c r="E290" s="251">
        <v>2</v>
      </c>
      <c r="F290" s="118">
        <f>G290*137</f>
        <v>60.28</v>
      </c>
      <c r="G290" s="252">
        <v>0.44</v>
      </c>
      <c r="H290" s="120">
        <v>1</v>
      </c>
      <c r="I290" s="121" t="s">
        <v>195</v>
      </c>
      <c r="J290" s="253" t="s">
        <v>374</v>
      </c>
      <c r="K290" s="123" t="s">
        <v>434</v>
      </c>
      <c r="L290" s="254" t="s">
        <v>104</v>
      </c>
      <c r="M290" s="125">
        <v>40</v>
      </c>
      <c r="N290" s="151" t="s">
        <v>44</v>
      </c>
      <c r="O290" s="151" t="s">
        <v>41</v>
      </c>
      <c r="P290" s="151">
        <v>1</v>
      </c>
      <c r="Q290" s="126">
        <f>(D290*G290)*B290</f>
        <v>0</v>
      </c>
    </row>
    <row r="291" spans="1:17" ht="12.75">
      <c r="A291" s="149" t="s">
        <v>435</v>
      </c>
      <c r="B291" s="114"/>
      <c r="C291" s="151" t="s">
        <v>41</v>
      </c>
      <c r="D291" s="151">
        <v>30</v>
      </c>
      <c r="E291" s="251">
        <v>2</v>
      </c>
      <c r="F291" s="118">
        <f>G291*137</f>
        <v>50.69</v>
      </c>
      <c r="G291" s="252">
        <v>0.37</v>
      </c>
      <c r="H291" s="120">
        <v>1</v>
      </c>
      <c r="I291" s="121" t="s">
        <v>195</v>
      </c>
      <c r="J291" s="253" t="s">
        <v>374</v>
      </c>
      <c r="K291" s="123" t="s">
        <v>436</v>
      </c>
      <c r="L291" s="254" t="s">
        <v>104</v>
      </c>
      <c r="M291" s="125">
        <v>40</v>
      </c>
      <c r="N291" s="151" t="s">
        <v>44</v>
      </c>
      <c r="O291" s="151" t="s">
        <v>41</v>
      </c>
      <c r="P291" s="151">
        <v>1</v>
      </c>
      <c r="Q291" s="126">
        <f>(D291*G291)*B291</f>
        <v>0</v>
      </c>
    </row>
    <row r="292" spans="1:17" ht="12.75">
      <c r="A292" s="152"/>
      <c r="B292" s="112"/>
      <c r="C292" s="152"/>
      <c r="D292" s="152"/>
      <c r="E292" s="112"/>
      <c r="F292" s="118">
        <f>G292*137</f>
        <v>0</v>
      </c>
      <c r="G292" s="153"/>
      <c r="H292" s="154"/>
      <c r="I292" s="155"/>
      <c r="J292" s="112"/>
      <c r="K292" s="212" t="s">
        <v>289</v>
      </c>
      <c r="L292" s="112"/>
      <c r="M292" s="109"/>
      <c r="N292" s="112"/>
      <c r="O292" s="99"/>
      <c r="P292" s="99"/>
      <c r="Q292" s="156" t="s">
        <v>15</v>
      </c>
    </row>
    <row r="293" spans="1:17" ht="12.75">
      <c r="A293" s="144" t="s">
        <v>437</v>
      </c>
      <c r="B293" s="114"/>
      <c r="C293" s="128" t="s">
        <v>41</v>
      </c>
      <c r="D293" s="138">
        <v>30</v>
      </c>
      <c r="E293" s="203">
        <v>2</v>
      </c>
      <c r="F293" s="118">
        <f>G293*137</f>
        <v>52.06</v>
      </c>
      <c r="G293" s="131">
        <v>0.38</v>
      </c>
      <c r="H293" s="132">
        <v>1</v>
      </c>
      <c r="I293" s="133" t="s">
        <v>195</v>
      </c>
      <c r="J293" s="161" t="s">
        <v>291</v>
      </c>
      <c r="K293" s="180" t="s">
        <v>438</v>
      </c>
      <c r="L293" s="143" t="s">
        <v>439</v>
      </c>
      <c r="M293" s="137">
        <v>40</v>
      </c>
      <c r="N293" s="128" t="s">
        <v>44</v>
      </c>
      <c r="O293" s="128" t="s">
        <v>41</v>
      </c>
      <c r="P293" s="128">
        <v>1</v>
      </c>
      <c r="Q293" s="177">
        <f>(D293*G293)*B293</f>
        <v>0</v>
      </c>
    </row>
    <row r="294" spans="1:17" ht="12.75">
      <c r="A294" s="144" t="s">
        <v>440</v>
      </c>
      <c r="B294" s="114"/>
      <c r="C294" s="128" t="s">
        <v>41</v>
      </c>
      <c r="D294" s="138">
        <v>30</v>
      </c>
      <c r="E294" s="203">
        <v>2</v>
      </c>
      <c r="F294" s="118">
        <f>G294*137</f>
        <v>52.06</v>
      </c>
      <c r="G294" s="131">
        <v>0.38</v>
      </c>
      <c r="H294" s="132">
        <v>1</v>
      </c>
      <c r="I294" s="133" t="s">
        <v>195</v>
      </c>
      <c r="J294" s="161" t="s">
        <v>291</v>
      </c>
      <c r="K294" s="180" t="s">
        <v>441</v>
      </c>
      <c r="L294" s="143" t="s">
        <v>439</v>
      </c>
      <c r="M294" s="137">
        <v>40</v>
      </c>
      <c r="N294" s="128" t="s">
        <v>44</v>
      </c>
      <c r="O294" s="128" t="s">
        <v>41</v>
      </c>
      <c r="P294" s="128">
        <v>1</v>
      </c>
      <c r="Q294" s="126">
        <f>(D294*G294)*B294</f>
        <v>0</v>
      </c>
    </row>
    <row r="295" spans="1:17" ht="12.75">
      <c r="A295" s="144" t="s">
        <v>442</v>
      </c>
      <c r="B295" s="114"/>
      <c r="C295" s="128" t="s">
        <v>41</v>
      </c>
      <c r="D295" s="138">
        <v>30</v>
      </c>
      <c r="E295" s="203">
        <v>2</v>
      </c>
      <c r="F295" s="118">
        <f>G295*137</f>
        <v>54.800000000000004</v>
      </c>
      <c r="G295" s="142">
        <v>0.4</v>
      </c>
      <c r="H295" s="132">
        <v>1</v>
      </c>
      <c r="I295" s="133" t="s">
        <v>195</v>
      </c>
      <c r="J295" s="161" t="s">
        <v>121</v>
      </c>
      <c r="K295" s="180" t="s">
        <v>443</v>
      </c>
      <c r="L295" s="143" t="s">
        <v>108</v>
      </c>
      <c r="M295" s="137">
        <v>40</v>
      </c>
      <c r="N295" s="128" t="s">
        <v>44</v>
      </c>
      <c r="O295" s="128" t="s">
        <v>41</v>
      </c>
      <c r="P295" s="128">
        <v>1</v>
      </c>
      <c r="Q295" s="126">
        <f>(D295*G295)*B295</f>
        <v>0</v>
      </c>
    </row>
    <row r="296" spans="1:17" ht="12.75">
      <c r="A296" s="144" t="s">
        <v>444</v>
      </c>
      <c r="B296" s="114"/>
      <c r="C296" s="128" t="s">
        <v>41</v>
      </c>
      <c r="D296" s="138">
        <v>30</v>
      </c>
      <c r="E296" s="203">
        <v>2</v>
      </c>
      <c r="F296" s="118">
        <f>G296*137</f>
        <v>56.169999999999995</v>
      </c>
      <c r="G296" s="142">
        <v>0.41</v>
      </c>
      <c r="H296" s="132">
        <v>1</v>
      </c>
      <c r="I296" s="133" t="s">
        <v>195</v>
      </c>
      <c r="J296" s="161" t="s">
        <v>121</v>
      </c>
      <c r="K296" s="180" t="s">
        <v>297</v>
      </c>
      <c r="L296" s="143" t="s">
        <v>108</v>
      </c>
      <c r="M296" s="137">
        <v>40</v>
      </c>
      <c r="N296" s="128" t="s">
        <v>44</v>
      </c>
      <c r="O296" s="128" t="s">
        <v>41</v>
      </c>
      <c r="P296" s="128">
        <v>1</v>
      </c>
      <c r="Q296" s="126">
        <f>(D296*G296)*B296</f>
        <v>0</v>
      </c>
    </row>
    <row r="297" spans="1:17" ht="12.75">
      <c r="A297" s="113" t="s">
        <v>445</v>
      </c>
      <c r="B297" s="114"/>
      <c r="C297" s="115" t="s">
        <v>41</v>
      </c>
      <c r="D297" s="151">
        <v>30</v>
      </c>
      <c r="E297" s="251">
        <v>2</v>
      </c>
      <c r="F297" s="118">
        <f>G297*137</f>
        <v>50.69</v>
      </c>
      <c r="G297" s="119">
        <v>0.37</v>
      </c>
      <c r="H297" s="120">
        <v>1</v>
      </c>
      <c r="I297" s="121" t="s">
        <v>195</v>
      </c>
      <c r="J297" s="255" t="s">
        <v>121</v>
      </c>
      <c r="K297" s="256" t="s">
        <v>294</v>
      </c>
      <c r="L297" s="124" t="s">
        <v>108</v>
      </c>
      <c r="M297" s="125">
        <v>41</v>
      </c>
      <c r="N297" s="115" t="s">
        <v>44</v>
      </c>
      <c r="O297" s="115" t="s">
        <v>41</v>
      </c>
      <c r="P297" s="115">
        <v>1</v>
      </c>
      <c r="Q297" s="126">
        <f>(D297*G297)*B297</f>
        <v>0</v>
      </c>
    </row>
    <row r="298" spans="1:17" ht="12.75">
      <c r="A298" s="113" t="s">
        <v>446</v>
      </c>
      <c r="B298" s="114"/>
      <c r="C298" s="115" t="s">
        <v>41</v>
      </c>
      <c r="D298" s="151">
        <v>30</v>
      </c>
      <c r="E298" s="251">
        <v>2</v>
      </c>
      <c r="F298" s="118">
        <f>G298*137</f>
        <v>54.800000000000004</v>
      </c>
      <c r="G298" s="119">
        <v>0.4</v>
      </c>
      <c r="H298" s="120">
        <v>1</v>
      </c>
      <c r="I298" s="121" t="s">
        <v>195</v>
      </c>
      <c r="J298" s="255" t="s">
        <v>303</v>
      </c>
      <c r="K298" s="256" t="s">
        <v>447</v>
      </c>
      <c r="L298" s="124" t="s">
        <v>108</v>
      </c>
      <c r="M298" s="125">
        <v>41</v>
      </c>
      <c r="N298" s="115" t="s">
        <v>44</v>
      </c>
      <c r="O298" s="115" t="s">
        <v>41</v>
      </c>
      <c r="P298" s="115">
        <v>1</v>
      </c>
      <c r="Q298" s="126">
        <f>(D298*G298)*B298</f>
        <v>0</v>
      </c>
    </row>
    <row r="299" spans="1:17" ht="12.75">
      <c r="A299" s="113" t="s">
        <v>448</v>
      </c>
      <c r="B299" s="114"/>
      <c r="C299" s="115" t="s">
        <v>41</v>
      </c>
      <c r="D299" s="151">
        <v>30</v>
      </c>
      <c r="E299" s="251">
        <v>2</v>
      </c>
      <c r="F299" s="118">
        <f>G299*137</f>
        <v>52.06</v>
      </c>
      <c r="G299" s="119">
        <v>0.38</v>
      </c>
      <c r="H299" s="120">
        <v>1</v>
      </c>
      <c r="I299" s="121" t="s">
        <v>195</v>
      </c>
      <c r="J299" s="255" t="s">
        <v>303</v>
      </c>
      <c r="K299" s="256" t="s">
        <v>311</v>
      </c>
      <c r="L299" s="124" t="s">
        <v>439</v>
      </c>
      <c r="M299" s="125">
        <v>41</v>
      </c>
      <c r="N299" s="115" t="s">
        <v>44</v>
      </c>
      <c r="O299" s="115" t="s">
        <v>41</v>
      </c>
      <c r="P299" s="115">
        <v>1</v>
      </c>
      <c r="Q299" s="126">
        <f>(D299*G299)*B299</f>
        <v>0</v>
      </c>
    </row>
    <row r="300" spans="1:17" ht="12.75">
      <c r="A300" s="152"/>
      <c r="B300" s="112"/>
      <c r="C300" s="152"/>
      <c r="D300" s="152"/>
      <c r="E300" s="112"/>
      <c r="F300" s="118">
        <f>G300*137</f>
        <v>0</v>
      </c>
      <c r="G300" s="153"/>
      <c r="H300" s="154"/>
      <c r="I300" s="155"/>
      <c r="J300" s="112"/>
      <c r="K300" s="212" t="s">
        <v>320</v>
      </c>
      <c r="L300" s="112"/>
      <c r="M300" s="109"/>
      <c r="N300" s="112"/>
      <c r="O300" s="99"/>
      <c r="P300" s="99"/>
      <c r="Q300" s="156" t="s">
        <v>15</v>
      </c>
    </row>
    <row r="301" spans="1:17" ht="12.75">
      <c r="A301" s="144" t="s">
        <v>449</v>
      </c>
      <c r="B301" s="114"/>
      <c r="C301" s="128" t="s">
        <v>41</v>
      </c>
      <c r="D301" s="138">
        <v>25</v>
      </c>
      <c r="E301" s="203">
        <v>1</v>
      </c>
      <c r="F301" s="118">
        <f>G301*137</f>
        <v>57.54</v>
      </c>
      <c r="G301" s="142">
        <v>0.42</v>
      </c>
      <c r="H301" s="132">
        <v>1</v>
      </c>
      <c r="I301" s="133" t="s">
        <v>195</v>
      </c>
      <c r="J301" s="161"/>
      <c r="K301" s="180" t="s">
        <v>450</v>
      </c>
      <c r="L301" s="143" t="s">
        <v>125</v>
      </c>
      <c r="M301" s="137">
        <v>41</v>
      </c>
      <c r="N301" s="128" t="s">
        <v>44</v>
      </c>
      <c r="O301" s="128" t="s">
        <v>41</v>
      </c>
      <c r="P301" s="128">
        <v>1</v>
      </c>
      <c r="Q301" s="177">
        <f>(D301*G301)*B301</f>
        <v>0</v>
      </c>
    </row>
    <row r="302" spans="1:17" ht="12.75">
      <c r="A302" s="144" t="s">
        <v>451</v>
      </c>
      <c r="B302" s="114"/>
      <c r="C302" s="128" t="s">
        <v>41</v>
      </c>
      <c r="D302" s="138">
        <v>25</v>
      </c>
      <c r="E302" s="203">
        <v>1</v>
      </c>
      <c r="F302" s="118">
        <f>G302*137</f>
        <v>57.54</v>
      </c>
      <c r="G302" s="142">
        <v>0.42</v>
      </c>
      <c r="H302" s="132">
        <v>1</v>
      </c>
      <c r="I302" s="133" t="s">
        <v>195</v>
      </c>
      <c r="J302" s="161"/>
      <c r="K302" s="180" t="s">
        <v>452</v>
      </c>
      <c r="L302" s="143" t="s">
        <v>125</v>
      </c>
      <c r="M302" s="137">
        <v>41</v>
      </c>
      <c r="N302" s="128" t="s">
        <v>44</v>
      </c>
      <c r="O302" s="128" t="s">
        <v>41</v>
      </c>
      <c r="P302" s="128">
        <v>1</v>
      </c>
      <c r="Q302" s="126">
        <f>(D302*G302)*B302</f>
        <v>0</v>
      </c>
    </row>
    <row r="303" spans="1:17" ht="12.75">
      <c r="A303" s="144" t="s">
        <v>453</v>
      </c>
      <c r="B303" s="114"/>
      <c r="C303" s="128" t="s">
        <v>41</v>
      </c>
      <c r="D303" s="138">
        <v>25</v>
      </c>
      <c r="E303" s="203">
        <v>1</v>
      </c>
      <c r="F303" s="118">
        <f>G303*137</f>
        <v>57.54</v>
      </c>
      <c r="G303" s="142">
        <v>0.42</v>
      </c>
      <c r="H303" s="132">
        <v>1</v>
      </c>
      <c r="I303" s="133" t="s">
        <v>195</v>
      </c>
      <c r="J303" s="161"/>
      <c r="K303" s="180" t="s">
        <v>454</v>
      </c>
      <c r="L303" s="143" t="s">
        <v>125</v>
      </c>
      <c r="M303" s="137">
        <v>41</v>
      </c>
      <c r="N303" s="128" t="s">
        <v>44</v>
      </c>
      <c r="O303" s="128" t="s">
        <v>41</v>
      </c>
      <c r="P303" s="128">
        <v>1</v>
      </c>
      <c r="Q303" s="126">
        <f>(D303*G303)*B303</f>
        <v>0</v>
      </c>
    </row>
    <row r="304" spans="1:17" ht="12.75">
      <c r="A304" s="144" t="s">
        <v>455</v>
      </c>
      <c r="B304" s="114"/>
      <c r="C304" s="128" t="s">
        <v>41</v>
      </c>
      <c r="D304" s="138">
        <v>25</v>
      </c>
      <c r="E304" s="203">
        <v>1</v>
      </c>
      <c r="F304" s="118">
        <f>G304*137</f>
        <v>58.91</v>
      </c>
      <c r="G304" s="142">
        <v>0.43</v>
      </c>
      <c r="H304" s="132">
        <v>1</v>
      </c>
      <c r="I304" s="133" t="s">
        <v>195</v>
      </c>
      <c r="J304" s="161"/>
      <c r="K304" s="180" t="s">
        <v>327</v>
      </c>
      <c r="L304" s="143" t="s">
        <v>125</v>
      </c>
      <c r="M304" s="137">
        <v>41</v>
      </c>
      <c r="N304" s="128" t="s">
        <v>44</v>
      </c>
      <c r="O304" s="128" t="s">
        <v>41</v>
      </c>
      <c r="P304" s="128">
        <v>1</v>
      </c>
      <c r="Q304" s="126">
        <f>(D304*G304)*B304</f>
        <v>0</v>
      </c>
    </row>
    <row r="305" spans="1:17" ht="12.75">
      <c r="A305" s="113" t="s">
        <v>456</v>
      </c>
      <c r="B305" s="114"/>
      <c r="C305" s="115" t="s">
        <v>41</v>
      </c>
      <c r="D305" s="151">
        <v>25</v>
      </c>
      <c r="E305" s="251">
        <v>1</v>
      </c>
      <c r="F305" s="118">
        <f>G305*137</f>
        <v>54.800000000000004</v>
      </c>
      <c r="G305" s="119">
        <v>0.4</v>
      </c>
      <c r="H305" s="120">
        <v>1</v>
      </c>
      <c r="I305" s="121" t="s">
        <v>195</v>
      </c>
      <c r="J305" s="255"/>
      <c r="K305" s="256" t="s">
        <v>333</v>
      </c>
      <c r="L305" s="124" t="s">
        <v>125</v>
      </c>
      <c r="M305" s="125">
        <v>41</v>
      </c>
      <c r="N305" s="115" t="s">
        <v>44</v>
      </c>
      <c r="O305" s="115" t="s">
        <v>41</v>
      </c>
      <c r="P305" s="115">
        <v>1</v>
      </c>
      <c r="Q305" s="126">
        <f>(D305*G305)*B305</f>
        <v>0</v>
      </c>
    </row>
    <row r="306" spans="1:17" ht="12.75">
      <c r="A306" s="113" t="s">
        <v>457</v>
      </c>
      <c r="B306" s="114"/>
      <c r="C306" s="115" t="s">
        <v>41</v>
      </c>
      <c r="D306" s="151">
        <v>25</v>
      </c>
      <c r="E306" s="251">
        <v>1</v>
      </c>
      <c r="F306" s="118">
        <f>G306*137</f>
        <v>56.169999999999995</v>
      </c>
      <c r="G306" s="119">
        <v>0.41</v>
      </c>
      <c r="H306" s="120">
        <v>1</v>
      </c>
      <c r="I306" s="121" t="s">
        <v>195</v>
      </c>
      <c r="J306" s="255"/>
      <c r="K306" s="256" t="s">
        <v>331</v>
      </c>
      <c r="L306" s="124" t="s">
        <v>125</v>
      </c>
      <c r="M306" s="125">
        <v>41</v>
      </c>
      <c r="N306" s="115" t="s">
        <v>44</v>
      </c>
      <c r="O306" s="115" t="s">
        <v>41</v>
      </c>
      <c r="P306" s="115">
        <v>1</v>
      </c>
      <c r="Q306" s="126">
        <f>(D306*G306)*B306</f>
        <v>0</v>
      </c>
    </row>
    <row r="307" spans="1:17" ht="12.75">
      <c r="A307" s="113" t="s">
        <v>458</v>
      </c>
      <c r="B307" s="114"/>
      <c r="C307" s="115" t="s">
        <v>41</v>
      </c>
      <c r="D307" s="151">
        <v>25</v>
      </c>
      <c r="E307" s="251">
        <v>1</v>
      </c>
      <c r="F307" s="118">
        <f>G307*137</f>
        <v>54.800000000000004</v>
      </c>
      <c r="G307" s="119">
        <v>0.4</v>
      </c>
      <c r="H307" s="120">
        <v>1</v>
      </c>
      <c r="I307" s="121" t="s">
        <v>195</v>
      </c>
      <c r="J307" s="255"/>
      <c r="K307" s="256" t="s">
        <v>459</v>
      </c>
      <c r="L307" s="124" t="s">
        <v>125</v>
      </c>
      <c r="M307" s="125">
        <v>41</v>
      </c>
      <c r="N307" s="115" t="s">
        <v>44</v>
      </c>
      <c r="O307" s="115" t="s">
        <v>41</v>
      </c>
      <c r="P307" s="115">
        <v>1</v>
      </c>
      <c r="Q307" s="126">
        <f>(D307*G307)*B307</f>
        <v>0</v>
      </c>
    </row>
    <row r="308" spans="1:17" ht="12.75">
      <c r="A308" s="152"/>
      <c r="B308" s="112"/>
      <c r="C308" s="152"/>
      <c r="D308" s="152"/>
      <c r="E308" s="112"/>
      <c r="F308" s="118">
        <f>G308*137</f>
        <v>0</v>
      </c>
      <c r="G308" s="153"/>
      <c r="H308" s="154"/>
      <c r="I308" s="155"/>
      <c r="J308" s="112"/>
      <c r="K308" s="212" t="s">
        <v>334</v>
      </c>
      <c r="L308" s="112"/>
      <c r="M308" s="109"/>
      <c r="N308" s="112"/>
      <c r="O308" s="99"/>
      <c r="P308" s="99"/>
      <c r="Q308" s="156" t="s">
        <v>15</v>
      </c>
    </row>
    <row r="309" spans="1:17" ht="12.75">
      <c r="A309" s="144" t="s">
        <v>460</v>
      </c>
      <c r="B309" s="148"/>
      <c r="C309" s="128" t="s">
        <v>41</v>
      </c>
      <c r="D309" s="138">
        <v>30</v>
      </c>
      <c r="E309" s="203">
        <v>7</v>
      </c>
      <c r="F309" s="118">
        <f>G309*137</f>
        <v>58.91</v>
      </c>
      <c r="G309" s="142">
        <v>0.43</v>
      </c>
      <c r="H309" s="132">
        <v>1</v>
      </c>
      <c r="I309" s="133" t="s">
        <v>195</v>
      </c>
      <c r="J309" s="161"/>
      <c r="K309" s="180" t="s">
        <v>461</v>
      </c>
      <c r="L309" s="143" t="s">
        <v>338</v>
      </c>
      <c r="M309" s="137">
        <v>41</v>
      </c>
      <c r="N309" s="128" t="s">
        <v>44</v>
      </c>
      <c r="O309" s="128" t="s">
        <v>41</v>
      </c>
      <c r="P309" s="128">
        <v>1</v>
      </c>
      <c r="Q309" s="177">
        <f>(D309*G309)*B309</f>
        <v>0</v>
      </c>
    </row>
    <row r="310" spans="1:17" ht="12.75">
      <c r="A310" s="144" t="s">
        <v>462</v>
      </c>
      <c r="B310" s="148"/>
      <c r="C310" s="128" t="s">
        <v>41</v>
      </c>
      <c r="D310" s="138">
        <v>30</v>
      </c>
      <c r="E310" s="203">
        <v>7</v>
      </c>
      <c r="F310" s="118">
        <f>G310*137</f>
        <v>63.02</v>
      </c>
      <c r="G310" s="142">
        <v>0.46</v>
      </c>
      <c r="H310" s="132">
        <v>1</v>
      </c>
      <c r="I310" s="133" t="s">
        <v>195</v>
      </c>
      <c r="J310" s="161"/>
      <c r="K310" s="180" t="s">
        <v>463</v>
      </c>
      <c r="L310" s="143" t="s">
        <v>338</v>
      </c>
      <c r="M310" s="137">
        <v>41</v>
      </c>
      <c r="N310" s="128" t="s">
        <v>44</v>
      </c>
      <c r="O310" s="128" t="s">
        <v>41</v>
      </c>
      <c r="P310" s="128">
        <v>1</v>
      </c>
      <c r="Q310" s="126">
        <f>(D310*G310)*B310</f>
        <v>0</v>
      </c>
    </row>
    <row r="311" spans="1:17" ht="12.75">
      <c r="A311" s="113" t="s">
        <v>464</v>
      </c>
      <c r="B311" s="148"/>
      <c r="C311" s="115" t="s">
        <v>41</v>
      </c>
      <c r="D311" s="151">
        <v>30</v>
      </c>
      <c r="E311" s="251">
        <v>7</v>
      </c>
      <c r="F311" s="118">
        <f>G311*137</f>
        <v>69.87</v>
      </c>
      <c r="G311" s="119">
        <v>0.51</v>
      </c>
      <c r="H311" s="120">
        <v>1</v>
      </c>
      <c r="I311" s="121" t="s">
        <v>195</v>
      </c>
      <c r="J311" s="255"/>
      <c r="K311" s="256" t="s">
        <v>465</v>
      </c>
      <c r="L311" s="124" t="s">
        <v>466</v>
      </c>
      <c r="M311" s="125">
        <v>41</v>
      </c>
      <c r="N311" s="115" t="s">
        <v>44</v>
      </c>
      <c r="O311" s="115" t="s">
        <v>41</v>
      </c>
      <c r="P311" s="115">
        <v>1</v>
      </c>
      <c r="Q311" s="126">
        <f>(D311*G311)*B311</f>
        <v>0</v>
      </c>
    </row>
    <row r="312" spans="1:17" ht="12.75">
      <c r="A312" s="152"/>
      <c r="B312" s="112"/>
      <c r="C312" s="152"/>
      <c r="D312" s="152"/>
      <c r="E312" s="112"/>
      <c r="F312" s="118">
        <f>G312*137</f>
        <v>0</v>
      </c>
      <c r="G312" s="153"/>
      <c r="H312" s="154"/>
      <c r="I312" s="155"/>
      <c r="J312" s="112"/>
      <c r="K312" s="212" t="s">
        <v>345</v>
      </c>
      <c r="L312" s="262"/>
      <c r="M312" s="109"/>
      <c r="N312" s="112"/>
      <c r="O312" s="99"/>
      <c r="P312" s="99"/>
      <c r="Q312" s="156" t="s">
        <v>15</v>
      </c>
    </row>
    <row r="313" spans="1:17" ht="12.75">
      <c r="A313" s="144" t="s">
        <v>467</v>
      </c>
      <c r="B313" s="114"/>
      <c r="C313" s="128" t="s">
        <v>41</v>
      </c>
      <c r="D313" s="138">
        <v>30</v>
      </c>
      <c r="E313" s="203">
        <v>7</v>
      </c>
      <c r="F313" s="118">
        <f>G313*137</f>
        <v>53.43</v>
      </c>
      <c r="G313" s="142">
        <v>0.39</v>
      </c>
      <c r="H313" s="132">
        <v>1</v>
      </c>
      <c r="I313" s="133" t="s">
        <v>195</v>
      </c>
      <c r="J313" s="161"/>
      <c r="K313" s="180" t="s">
        <v>352</v>
      </c>
      <c r="L313" s="143" t="s">
        <v>466</v>
      </c>
      <c r="M313" s="137">
        <v>41</v>
      </c>
      <c r="N313" s="128" t="s">
        <v>44</v>
      </c>
      <c r="O313" s="128" t="s">
        <v>41</v>
      </c>
      <c r="P313" s="128">
        <v>1</v>
      </c>
      <c r="Q313" s="177">
        <f>(D313*G313)*B313</f>
        <v>0</v>
      </c>
    </row>
    <row r="314" spans="1:17" ht="12.75">
      <c r="A314" s="144" t="s">
        <v>468</v>
      </c>
      <c r="B314" s="148"/>
      <c r="C314" s="128" t="s">
        <v>41</v>
      </c>
      <c r="D314" s="138">
        <v>30</v>
      </c>
      <c r="E314" s="203">
        <v>7</v>
      </c>
      <c r="F314" s="118">
        <f>G314*137</f>
        <v>64.39</v>
      </c>
      <c r="G314" s="142">
        <v>0.47</v>
      </c>
      <c r="H314" s="132">
        <v>1</v>
      </c>
      <c r="I314" s="133" t="s">
        <v>195</v>
      </c>
      <c r="J314" s="161"/>
      <c r="K314" s="180" t="s">
        <v>469</v>
      </c>
      <c r="L314" s="143" t="s">
        <v>357</v>
      </c>
      <c r="M314" s="137">
        <v>41</v>
      </c>
      <c r="N314" s="128" t="s">
        <v>44</v>
      </c>
      <c r="O314" s="128" t="s">
        <v>41</v>
      </c>
      <c r="P314" s="128">
        <v>1</v>
      </c>
      <c r="Q314" s="126">
        <f>(D314*G314)*B314</f>
        <v>0</v>
      </c>
    </row>
    <row r="315" spans="1:17" ht="12.75">
      <c r="A315" s="113" t="s">
        <v>470</v>
      </c>
      <c r="B315" s="114"/>
      <c r="C315" s="115" t="s">
        <v>41</v>
      </c>
      <c r="D315" s="151">
        <v>30</v>
      </c>
      <c r="E315" s="251">
        <v>5</v>
      </c>
      <c r="F315" s="118">
        <f>G315*137</f>
        <v>68.5</v>
      </c>
      <c r="G315" s="119">
        <v>0.5</v>
      </c>
      <c r="H315" s="120">
        <v>1</v>
      </c>
      <c r="I315" s="121" t="s">
        <v>195</v>
      </c>
      <c r="J315" s="255"/>
      <c r="K315" s="256" t="s">
        <v>359</v>
      </c>
      <c r="L315" s="124" t="s">
        <v>357</v>
      </c>
      <c r="M315" s="125">
        <v>41</v>
      </c>
      <c r="N315" s="115" t="s">
        <v>44</v>
      </c>
      <c r="O315" s="115" t="s">
        <v>41</v>
      </c>
      <c r="P315" s="115">
        <v>1</v>
      </c>
      <c r="Q315" s="126">
        <f>(D315*G315)*B315</f>
        <v>0</v>
      </c>
    </row>
    <row r="316" spans="1:17" ht="12.75">
      <c r="A316" s="113" t="s">
        <v>471</v>
      </c>
      <c r="B316" s="148"/>
      <c r="C316" s="115" t="s">
        <v>41</v>
      </c>
      <c r="D316" s="151">
        <v>30</v>
      </c>
      <c r="E316" s="251">
        <v>8</v>
      </c>
      <c r="F316" s="118">
        <f>G316*137</f>
        <v>64.39</v>
      </c>
      <c r="G316" s="119">
        <v>0.47</v>
      </c>
      <c r="H316" s="120">
        <v>1</v>
      </c>
      <c r="I316" s="121" t="s">
        <v>195</v>
      </c>
      <c r="J316" s="255"/>
      <c r="K316" s="256" t="s">
        <v>472</v>
      </c>
      <c r="L316" s="124" t="s">
        <v>357</v>
      </c>
      <c r="M316" s="125">
        <v>41</v>
      </c>
      <c r="N316" s="115" t="s">
        <v>44</v>
      </c>
      <c r="O316" s="115" t="s">
        <v>41</v>
      </c>
      <c r="P316" s="115">
        <v>1</v>
      </c>
      <c r="Q316" s="126">
        <f>(D316*G316)*B316</f>
        <v>0</v>
      </c>
    </row>
    <row r="317" spans="1:17" ht="12.75">
      <c r="A317" s="152"/>
      <c r="B317" s="112"/>
      <c r="C317" s="152"/>
      <c r="D317" s="152"/>
      <c r="E317" s="112"/>
      <c r="F317" s="118">
        <f>G317*137</f>
        <v>0</v>
      </c>
      <c r="G317" s="153"/>
      <c r="H317" s="154"/>
      <c r="I317" s="155"/>
      <c r="K317" s="211" t="s">
        <v>473</v>
      </c>
      <c r="L317" s="112"/>
      <c r="M317" s="109"/>
      <c r="N317" s="112"/>
      <c r="O317" s="99"/>
      <c r="P317" s="99"/>
      <c r="Q317" s="156" t="s">
        <v>15</v>
      </c>
    </row>
    <row r="318" spans="1:17" ht="12.75">
      <c r="A318" s="152"/>
      <c r="B318" s="112"/>
      <c r="C318" s="152"/>
      <c r="D318" s="152"/>
      <c r="E318" s="112"/>
      <c r="F318" s="118">
        <f>G318*137</f>
        <v>0</v>
      </c>
      <c r="G318" s="153"/>
      <c r="H318" s="154"/>
      <c r="I318" s="155"/>
      <c r="J318" s="112"/>
      <c r="K318" s="212" t="s">
        <v>193</v>
      </c>
      <c r="L318" s="112"/>
      <c r="M318" s="109"/>
      <c r="N318" s="112"/>
      <c r="O318" s="99"/>
      <c r="P318" s="99"/>
      <c r="Q318" s="156" t="s">
        <v>15</v>
      </c>
    </row>
    <row r="319" spans="1:17" ht="12.75">
      <c r="A319" s="139" t="s">
        <v>474</v>
      </c>
      <c r="B319" s="148"/>
      <c r="C319" s="138" t="s">
        <v>41</v>
      </c>
      <c r="D319" s="138">
        <v>20</v>
      </c>
      <c r="E319" s="203">
        <v>5</v>
      </c>
      <c r="F319" s="118">
        <f>G319*137</f>
        <v>79.46000000000001</v>
      </c>
      <c r="G319" s="131">
        <v>0.5800000000000001</v>
      </c>
      <c r="H319" s="132">
        <v>1</v>
      </c>
      <c r="I319" s="133" t="s">
        <v>195</v>
      </c>
      <c r="J319" s="213" t="s">
        <v>196</v>
      </c>
      <c r="K319" s="135" t="s">
        <v>197</v>
      </c>
      <c r="L319" s="136" t="s">
        <v>104</v>
      </c>
      <c r="M319" s="137">
        <v>42</v>
      </c>
      <c r="N319" s="138" t="s">
        <v>44</v>
      </c>
      <c r="O319" s="138" t="s">
        <v>41</v>
      </c>
      <c r="P319" s="138">
        <v>1</v>
      </c>
      <c r="Q319" s="177">
        <f>(D319*G319)*B319</f>
        <v>0</v>
      </c>
    </row>
    <row r="320" spans="1:17" ht="12.75">
      <c r="A320" s="139" t="s">
        <v>475</v>
      </c>
      <c r="B320" s="148"/>
      <c r="C320" s="138" t="s">
        <v>41</v>
      </c>
      <c r="D320" s="138">
        <v>20</v>
      </c>
      <c r="E320" s="203">
        <v>5</v>
      </c>
      <c r="F320" s="118">
        <f>G320*137</f>
        <v>80.83</v>
      </c>
      <c r="G320" s="131">
        <v>0.59</v>
      </c>
      <c r="H320" s="132">
        <v>1</v>
      </c>
      <c r="I320" s="133" t="s">
        <v>195</v>
      </c>
      <c r="J320" s="213" t="s">
        <v>196</v>
      </c>
      <c r="K320" s="135" t="s">
        <v>476</v>
      </c>
      <c r="L320" s="136" t="s">
        <v>104</v>
      </c>
      <c r="M320" s="137">
        <v>42</v>
      </c>
      <c r="N320" s="138" t="s">
        <v>44</v>
      </c>
      <c r="O320" s="138" t="s">
        <v>41</v>
      </c>
      <c r="P320" s="138">
        <v>1</v>
      </c>
      <c r="Q320" s="126">
        <f>(D320*G320)*B320</f>
        <v>0</v>
      </c>
    </row>
    <row r="321" spans="1:17" ht="12.75">
      <c r="A321" s="139" t="s">
        <v>477</v>
      </c>
      <c r="B321" s="148"/>
      <c r="C321" s="138" t="s">
        <v>41</v>
      </c>
      <c r="D321" s="138">
        <v>20</v>
      </c>
      <c r="E321" s="203">
        <v>5</v>
      </c>
      <c r="F321" s="118">
        <f>G321*137</f>
        <v>78.09</v>
      </c>
      <c r="G321" s="131">
        <v>0.5700000000000001</v>
      </c>
      <c r="H321" s="132">
        <v>1</v>
      </c>
      <c r="I321" s="133" t="s">
        <v>195</v>
      </c>
      <c r="J321" s="213" t="s">
        <v>196</v>
      </c>
      <c r="K321" s="135" t="s">
        <v>200</v>
      </c>
      <c r="L321" s="136" t="s">
        <v>104</v>
      </c>
      <c r="M321" s="137">
        <v>42</v>
      </c>
      <c r="N321" s="138" t="s">
        <v>44</v>
      </c>
      <c r="O321" s="138" t="s">
        <v>41</v>
      </c>
      <c r="P321" s="138">
        <v>1</v>
      </c>
      <c r="Q321" s="126">
        <f>(D321*G321)*B321</f>
        <v>0</v>
      </c>
    </row>
    <row r="322" spans="1:17" ht="12.75">
      <c r="A322" s="139" t="s">
        <v>478</v>
      </c>
      <c r="B322" s="148"/>
      <c r="C322" s="138" t="s">
        <v>41</v>
      </c>
      <c r="D322" s="138">
        <v>20</v>
      </c>
      <c r="E322" s="203">
        <v>5</v>
      </c>
      <c r="F322" s="118">
        <f>G322*137</f>
        <v>78.09</v>
      </c>
      <c r="G322" s="131">
        <v>0.5700000000000001</v>
      </c>
      <c r="H322" s="132">
        <v>1</v>
      </c>
      <c r="I322" s="133" t="s">
        <v>195</v>
      </c>
      <c r="J322" s="213" t="s">
        <v>196</v>
      </c>
      <c r="K322" s="135" t="s">
        <v>479</v>
      </c>
      <c r="L322" s="136" t="s">
        <v>104</v>
      </c>
      <c r="M322" s="137">
        <v>42</v>
      </c>
      <c r="N322" s="138" t="s">
        <v>44</v>
      </c>
      <c r="O322" s="138" t="s">
        <v>41</v>
      </c>
      <c r="P322" s="138">
        <v>1</v>
      </c>
      <c r="Q322" s="126">
        <f>(D322*G322)*B322</f>
        <v>0</v>
      </c>
    </row>
    <row r="323" spans="1:17" ht="12.75">
      <c r="A323" s="139" t="s">
        <v>480</v>
      </c>
      <c r="B323" s="148"/>
      <c r="C323" s="138" t="s">
        <v>41</v>
      </c>
      <c r="D323" s="138">
        <v>20</v>
      </c>
      <c r="E323" s="203">
        <v>5</v>
      </c>
      <c r="F323" s="118">
        <f>G323*137</f>
        <v>82.20000000000002</v>
      </c>
      <c r="G323" s="131">
        <v>0.6000000000000001</v>
      </c>
      <c r="H323" s="132">
        <v>1</v>
      </c>
      <c r="I323" s="133" t="s">
        <v>195</v>
      </c>
      <c r="J323" s="213" t="s">
        <v>196</v>
      </c>
      <c r="K323" s="135" t="s">
        <v>389</v>
      </c>
      <c r="L323" s="136" t="s">
        <v>104</v>
      </c>
      <c r="M323" s="137">
        <v>42</v>
      </c>
      <c r="N323" s="138" t="s">
        <v>44</v>
      </c>
      <c r="O323" s="138" t="s">
        <v>41</v>
      </c>
      <c r="P323" s="138">
        <v>1</v>
      </c>
      <c r="Q323" s="126">
        <f>(D323*G323)*B323</f>
        <v>0</v>
      </c>
    </row>
    <row r="324" spans="1:17" ht="12.75">
      <c r="A324" s="139" t="s">
        <v>481</v>
      </c>
      <c r="B324" s="148"/>
      <c r="C324" s="138" t="s">
        <v>41</v>
      </c>
      <c r="D324" s="138">
        <v>20</v>
      </c>
      <c r="E324" s="203">
        <v>5</v>
      </c>
      <c r="F324" s="118">
        <f>G324*137</f>
        <v>79.46000000000001</v>
      </c>
      <c r="G324" s="131">
        <v>0.5800000000000001</v>
      </c>
      <c r="H324" s="132">
        <v>1</v>
      </c>
      <c r="I324" s="133" t="s">
        <v>195</v>
      </c>
      <c r="J324" s="213" t="s">
        <v>196</v>
      </c>
      <c r="K324" s="135" t="s">
        <v>391</v>
      </c>
      <c r="L324" s="136" t="s">
        <v>104</v>
      </c>
      <c r="M324" s="137">
        <v>42</v>
      </c>
      <c r="N324" s="138" t="s">
        <v>44</v>
      </c>
      <c r="O324" s="138" t="s">
        <v>41</v>
      </c>
      <c r="P324" s="138">
        <v>1</v>
      </c>
      <c r="Q324" s="126">
        <f>(D324*G324)*B324</f>
        <v>0</v>
      </c>
    </row>
    <row r="325" spans="1:17" ht="12.75">
      <c r="A325" s="144" t="s">
        <v>482</v>
      </c>
      <c r="B325" s="148"/>
      <c r="C325" s="128" t="s">
        <v>41</v>
      </c>
      <c r="D325" s="138">
        <v>20</v>
      </c>
      <c r="E325" s="203">
        <v>5</v>
      </c>
      <c r="F325" s="118">
        <f>G325*137</f>
        <v>86.31</v>
      </c>
      <c r="G325" s="142">
        <v>0.63</v>
      </c>
      <c r="H325" s="132">
        <v>1</v>
      </c>
      <c r="I325" s="133" t="s">
        <v>195</v>
      </c>
      <c r="J325" s="161" t="s">
        <v>483</v>
      </c>
      <c r="K325" s="180" t="s">
        <v>484</v>
      </c>
      <c r="L325" s="143" t="s">
        <v>104</v>
      </c>
      <c r="M325" s="137">
        <v>42</v>
      </c>
      <c r="N325" s="128" t="s">
        <v>44</v>
      </c>
      <c r="O325" s="128" t="s">
        <v>41</v>
      </c>
      <c r="P325" s="128">
        <v>1</v>
      </c>
      <c r="Q325" s="126">
        <f>(D325*G325)*B325</f>
        <v>0</v>
      </c>
    </row>
    <row r="326" spans="1:17" ht="12.75">
      <c r="A326" s="144" t="s">
        <v>485</v>
      </c>
      <c r="B326" s="148"/>
      <c r="C326" s="128" t="s">
        <v>41</v>
      </c>
      <c r="D326" s="138">
        <v>20</v>
      </c>
      <c r="E326" s="203">
        <v>5</v>
      </c>
      <c r="F326" s="118">
        <f>G326*137</f>
        <v>84.94</v>
      </c>
      <c r="G326" s="131">
        <v>0.62</v>
      </c>
      <c r="H326" s="132">
        <v>1</v>
      </c>
      <c r="I326" s="133" t="s">
        <v>195</v>
      </c>
      <c r="J326" s="161" t="s">
        <v>483</v>
      </c>
      <c r="K326" s="180" t="s">
        <v>486</v>
      </c>
      <c r="L326" s="143" t="s">
        <v>104</v>
      </c>
      <c r="M326" s="137">
        <v>42</v>
      </c>
      <c r="N326" s="128" t="s">
        <v>44</v>
      </c>
      <c r="O326" s="128" t="s">
        <v>41</v>
      </c>
      <c r="P326" s="128">
        <v>1</v>
      </c>
      <c r="Q326" s="126">
        <f>(D326*G326)*B326</f>
        <v>0</v>
      </c>
    </row>
    <row r="327" spans="1:17" ht="12.75">
      <c r="A327" s="250" t="s">
        <v>487</v>
      </c>
      <c r="B327" s="148"/>
      <c r="C327" s="215" t="s">
        <v>41</v>
      </c>
      <c r="D327" s="138">
        <v>20</v>
      </c>
      <c r="E327" s="216">
        <v>5</v>
      </c>
      <c r="F327" s="118">
        <f>G327*137</f>
        <v>95.89999999999999</v>
      </c>
      <c r="G327" s="200">
        <v>0.7</v>
      </c>
      <c r="H327" s="132">
        <v>1</v>
      </c>
      <c r="I327" s="133" t="s">
        <v>195</v>
      </c>
      <c r="J327" s="217" t="s">
        <v>483</v>
      </c>
      <c r="K327" s="218" t="s">
        <v>488</v>
      </c>
      <c r="L327" s="263" t="s">
        <v>104</v>
      </c>
      <c r="M327" s="137">
        <v>43</v>
      </c>
      <c r="N327" s="215" t="s">
        <v>44</v>
      </c>
      <c r="O327" s="215" t="s">
        <v>41</v>
      </c>
      <c r="P327" s="215">
        <v>1</v>
      </c>
      <c r="Q327" s="219">
        <f>(D327*G327)*B327</f>
        <v>0</v>
      </c>
    </row>
    <row r="328" spans="1:17" ht="12.75">
      <c r="A328" s="144" t="s">
        <v>489</v>
      </c>
      <c r="B328" s="148"/>
      <c r="C328" s="128" t="s">
        <v>41</v>
      </c>
      <c r="D328" s="138">
        <v>20</v>
      </c>
      <c r="E328" s="203">
        <v>5</v>
      </c>
      <c r="F328" s="118">
        <f>G328*137</f>
        <v>82.20000000000002</v>
      </c>
      <c r="G328" s="142">
        <v>0.6000000000000001</v>
      </c>
      <c r="H328" s="132">
        <v>1</v>
      </c>
      <c r="I328" s="133" t="s">
        <v>195</v>
      </c>
      <c r="J328" s="161" t="s">
        <v>209</v>
      </c>
      <c r="K328" s="180" t="s">
        <v>490</v>
      </c>
      <c r="L328" s="143" t="s">
        <v>104</v>
      </c>
      <c r="M328" s="137">
        <v>43</v>
      </c>
      <c r="N328" s="128" t="s">
        <v>44</v>
      </c>
      <c r="O328" s="128" t="s">
        <v>41</v>
      </c>
      <c r="P328" s="128">
        <v>1</v>
      </c>
      <c r="Q328" s="177">
        <f>(D328*G328)*B328</f>
        <v>0</v>
      </c>
    </row>
    <row r="329" spans="1:17" ht="12.75">
      <c r="A329" s="144" t="s">
        <v>491</v>
      </c>
      <c r="B329" s="148"/>
      <c r="C329" s="128" t="s">
        <v>41</v>
      </c>
      <c r="D329" s="138">
        <v>20</v>
      </c>
      <c r="E329" s="203">
        <v>5</v>
      </c>
      <c r="F329" s="118">
        <f>G329*137</f>
        <v>87.68</v>
      </c>
      <c r="G329" s="142">
        <v>0.64</v>
      </c>
      <c r="H329" s="132">
        <v>1</v>
      </c>
      <c r="I329" s="133" t="s">
        <v>195</v>
      </c>
      <c r="J329" s="161" t="s">
        <v>406</v>
      </c>
      <c r="K329" s="180" t="s">
        <v>407</v>
      </c>
      <c r="L329" s="143" t="s">
        <v>104</v>
      </c>
      <c r="M329" s="137">
        <v>43</v>
      </c>
      <c r="N329" s="128" t="s">
        <v>44</v>
      </c>
      <c r="O329" s="128" t="s">
        <v>41</v>
      </c>
      <c r="P329" s="128">
        <v>1</v>
      </c>
      <c r="Q329" s="126">
        <f>(D329*G329)*B329</f>
        <v>0</v>
      </c>
    </row>
    <row r="330" spans="1:17" ht="12.75">
      <c r="A330" s="144" t="s">
        <v>492</v>
      </c>
      <c r="B330" s="148"/>
      <c r="C330" s="128" t="s">
        <v>41</v>
      </c>
      <c r="D330" s="138">
        <v>20</v>
      </c>
      <c r="E330" s="203">
        <v>5</v>
      </c>
      <c r="F330" s="118">
        <f>G330*137</f>
        <v>93.16000000000001</v>
      </c>
      <c r="G330" s="131">
        <v>0.68</v>
      </c>
      <c r="H330" s="132">
        <v>1</v>
      </c>
      <c r="I330" s="133" t="s">
        <v>195</v>
      </c>
      <c r="J330" s="161" t="s">
        <v>406</v>
      </c>
      <c r="K330" s="180" t="s">
        <v>493</v>
      </c>
      <c r="L330" s="143" t="s">
        <v>104</v>
      </c>
      <c r="M330" s="137">
        <v>43</v>
      </c>
      <c r="N330" s="128" t="s">
        <v>44</v>
      </c>
      <c r="O330" s="128" t="s">
        <v>41</v>
      </c>
      <c r="P330" s="128">
        <v>1</v>
      </c>
      <c r="Q330" s="126">
        <f>(D330*G330)*B330</f>
        <v>0</v>
      </c>
    </row>
    <row r="331" spans="1:17" ht="12.75">
      <c r="A331" s="144" t="s">
        <v>494</v>
      </c>
      <c r="B331" s="148"/>
      <c r="C331" s="128" t="s">
        <v>41</v>
      </c>
      <c r="D331" s="138">
        <v>20</v>
      </c>
      <c r="E331" s="203">
        <v>5</v>
      </c>
      <c r="F331" s="118">
        <f>G331*137</f>
        <v>100.00999999999999</v>
      </c>
      <c r="G331" s="131">
        <v>0.73</v>
      </c>
      <c r="H331" s="132">
        <v>1</v>
      </c>
      <c r="I331" s="133" t="s">
        <v>195</v>
      </c>
      <c r="J331" s="161" t="s">
        <v>209</v>
      </c>
      <c r="K331" s="180" t="s">
        <v>495</v>
      </c>
      <c r="L331" s="143" t="s">
        <v>104</v>
      </c>
      <c r="M331" s="137">
        <v>43</v>
      </c>
      <c r="N331" s="128" t="s">
        <v>44</v>
      </c>
      <c r="O331" s="128" t="s">
        <v>41</v>
      </c>
      <c r="P331" s="128">
        <v>1</v>
      </c>
      <c r="Q331" s="126">
        <f>(D331*G331)*B331</f>
        <v>0</v>
      </c>
    </row>
    <row r="332" spans="1:17" ht="12.75">
      <c r="A332" s="144" t="s">
        <v>496</v>
      </c>
      <c r="B332" s="148"/>
      <c r="C332" s="128" t="s">
        <v>41</v>
      </c>
      <c r="D332" s="138">
        <v>20</v>
      </c>
      <c r="E332" s="203">
        <v>5</v>
      </c>
      <c r="F332" s="118">
        <f>G332*137</f>
        <v>72.61</v>
      </c>
      <c r="G332" s="142">
        <v>0.53</v>
      </c>
      <c r="H332" s="132">
        <v>1</v>
      </c>
      <c r="I332" s="133" t="s">
        <v>195</v>
      </c>
      <c r="J332" s="161" t="s">
        <v>206</v>
      </c>
      <c r="K332" s="180" t="s">
        <v>497</v>
      </c>
      <c r="L332" s="143" t="s">
        <v>104</v>
      </c>
      <c r="M332" s="137">
        <v>43</v>
      </c>
      <c r="N332" s="128" t="s">
        <v>44</v>
      </c>
      <c r="O332" s="128" t="s">
        <v>41</v>
      </c>
      <c r="P332" s="128">
        <v>1</v>
      </c>
      <c r="Q332" s="126">
        <f>(D332*G332)*B332</f>
        <v>0</v>
      </c>
    </row>
    <row r="333" spans="1:17" ht="12.75">
      <c r="A333" s="144" t="s">
        <v>498</v>
      </c>
      <c r="B333" s="114"/>
      <c r="C333" s="128" t="s">
        <v>41</v>
      </c>
      <c r="D333" s="138">
        <v>20</v>
      </c>
      <c r="E333" s="203">
        <v>5</v>
      </c>
      <c r="F333" s="118">
        <f>G333*137</f>
        <v>82.20000000000002</v>
      </c>
      <c r="G333" s="142">
        <v>0.6000000000000001</v>
      </c>
      <c r="H333" s="132">
        <v>1</v>
      </c>
      <c r="I333" s="133" t="s">
        <v>195</v>
      </c>
      <c r="J333" s="161" t="s">
        <v>370</v>
      </c>
      <c r="K333" s="180" t="s">
        <v>499</v>
      </c>
      <c r="L333" s="143" t="s">
        <v>104</v>
      </c>
      <c r="M333" s="137">
        <v>43</v>
      </c>
      <c r="N333" s="128" t="s">
        <v>44</v>
      </c>
      <c r="O333" s="128" t="s">
        <v>41</v>
      </c>
      <c r="P333" s="128">
        <v>1</v>
      </c>
      <c r="Q333" s="126">
        <f>(D333*G333)*B333</f>
        <v>0</v>
      </c>
    </row>
    <row r="334" spans="1:17" ht="12.75">
      <c r="A334" s="144" t="s">
        <v>500</v>
      </c>
      <c r="B334" s="148"/>
      <c r="C334" s="128" t="s">
        <v>41</v>
      </c>
      <c r="D334" s="138">
        <v>20</v>
      </c>
      <c r="E334" s="203">
        <v>5</v>
      </c>
      <c r="F334" s="118">
        <f>G334*137</f>
        <v>80.83</v>
      </c>
      <c r="G334" s="142">
        <v>0.59</v>
      </c>
      <c r="H334" s="132">
        <v>1</v>
      </c>
      <c r="I334" s="133" t="s">
        <v>195</v>
      </c>
      <c r="J334" s="161" t="s">
        <v>118</v>
      </c>
      <c r="K334" s="180" t="s">
        <v>501</v>
      </c>
      <c r="L334" s="143" t="s">
        <v>104</v>
      </c>
      <c r="M334" s="137">
        <v>43</v>
      </c>
      <c r="N334" s="128" t="s">
        <v>44</v>
      </c>
      <c r="O334" s="128" t="s">
        <v>41</v>
      </c>
      <c r="P334" s="128">
        <v>1</v>
      </c>
      <c r="Q334" s="126">
        <f>(D334*G334)*B334</f>
        <v>0</v>
      </c>
    </row>
    <row r="335" spans="1:17" ht="12.75">
      <c r="A335" s="144" t="s">
        <v>502</v>
      </c>
      <c r="B335" s="148"/>
      <c r="C335" s="128" t="s">
        <v>41</v>
      </c>
      <c r="D335" s="138">
        <v>20</v>
      </c>
      <c r="E335" s="203">
        <v>5</v>
      </c>
      <c r="F335" s="118">
        <f>G335*137</f>
        <v>83.57</v>
      </c>
      <c r="G335" s="142">
        <v>0.61</v>
      </c>
      <c r="H335" s="132">
        <v>1</v>
      </c>
      <c r="I335" s="133" t="s">
        <v>195</v>
      </c>
      <c r="J335" s="161" t="s">
        <v>118</v>
      </c>
      <c r="K335" s="180" t="s">
        <v>396</v>
      </c>
      <c r="L335" s="143" t="s">
        <v>104</v>
      </c>
      <c r="M335" s="137">
        <v>43</v>
      </c>
      <c r="N335" s="128" t="s">
        <v>44</v>
      </c>
      <c r="O335" s="128" t="s">
        <v>41</v>
      </c>
      <c r="P335" s="128">
        <v>1</v>
      </c>
      <c r="Q335" s="126">
        <f>(D335*G335)*B335</f>
        <v>0</v>
      </c>
    </row>
    <row r="336" spans="1:17" ht="12.75">
      <c r="A336" s="144" t="s">
        <v>503</v>
      </c>
      <c r="B336" s="148"/>
      <c r="C336" s="128" t="s">
        <v>41</v>
      </c>
      <c r="D336" s="138">
        <v>20</v>
      </c>
      <c r="E336" s="203">
        <v>5</v>
      </c>
      <c r="F336" s="118">
        <f>G336*137</f>
        <v>89.05</v>
      </c>
      <c r="G336" s="142">
        <v>0.65</v>
      </c>
      <c r="H336" s="132">
        <v>1</v>
      </c>
      <c r="I336" s="133" t="s">
        <v>195</v>
      </c>
      <c r="J336" s="161" t="s">
        <v>118</v>
      </c>
      <c r="K336" s="180" t="s">
        <v>504</v>
      </c>
      <c r="L336" s="143" t="s">
        <v>104</v>
      </c>
      <c r="M336" s="137">
        <v>43</v>
      </c>
      <c r="N336" s="128" t="s">
        <v>44</v>
      </c>
      <c r="O336" s="128" t="s">
        <v>41</v>
      </c>
      <c r="P336" s="128">
        <v>1</v>
      </c>
      <c r="Q336" s="126">
        <f>(D336*G336)*B336</f>
        <v>0</v>
      </c>
    </row>
    <row r="337" spans="1:17" ht="12.75">
      <c r="A337" s="144" t="s">
        <v>505</v>
      </c>
      <c r="B337" s="148"/>
      <c r="C337" s="128" t="s">
        <v>41</v>
      </c>
      <c r="D337" s="138">
        <v>20</v>
      </c>
      <c r="E337" s="203">
        <v>5</v>
      </c>
      <c r="F337" s="118">
        <f>G337*137</f>
        <v>78.09</v>
      </c>
      <c r="G337" s="142">
        <v>0.5700000000000001</v>
      </c>
      <c r="H337" s="132">
        <v>1</v>
      </c>
      <c r="I337" s="133" t="s">
        <v>195</v>
      </c>
      <c r="J337" s="161" t="s">
        <v>118</v>
      </c>
      <c r="K337" s="180" t="s">
        <v>506</v>
      </c>
      <c r="L337" s="143" t="s">
        <v>104</v>
      </c>
      <c r="M337" s="137">
        <v>43</v>
      </c>
      <c r="N337" s="128" t="s">
        <v>44</v>
      </c>
      <c r="O337" s="128" t="s">
        <v>41</v>
      </c>
      <c r="P337" s="128">
        <v>1</v>
      </c>
      <c r="Q337" s="126">
        <f>(D337*G337)*B337</f>
        <v>0</v>
      </c>
    </row>
    <row r="338" spans="1:17" ht="12.75">
      <c r="A338" s="144" t="s">
        <v>507</v>
      </c>
      <c r="B338" s="148"/>
      <c r="C338" s="128" t="s">
        <v>41</v>
      </c>
      <c r="D338" s="138">
        <v>20</v>
      </c>
      <c r="E338" s="203">
        <v>5</v>
      </c>
      <c r="F338" s="118">
        <f>G338*137</f>
        <v>86.31</v>
      </c>
      <c r="G338" s="142">
        <v>0.63</v>
      </c>
      <c r="H338" s="132">
        <v>1</v>
      </c>
      <c r="I338" s="133" t="s">
        <v>195</v>
      </c>
      <c r="J338" s="161" t="s">
        <v>118</v>
      </c>
      <c r="K338" s="180" t="s">
        <v>508</v>
      </c>
      <c r="L338" s="143" t="s">
        <v>104</v>
      </c>
      <c r="M338" s="137">
        <v>43</v>
      </c>
      <c r="N338" s="128" t="s">
        <v>44</v>
      </c>
      <c r="O338" s="128" t="s">
        <v>41</v>
      </c>
      <c r="P338" s="128">
        <v>1</v>
      </c>
      <c r="Q338" s="126">
        <f>(D338*G338)*B338</f>
        <v>0</v>
      </c>
    </row>
    <row r="339" spans="1:17" ht="12.75">
      <c r="A339" s="144" t="s">
        <v>509</v>
      </c>
      <c r="B339" s="148"/>
      <c r="C339" s="128" t="s">
        <v>41</v>
      </c>
      <c r="D339" s="138">
        <v>20</v>
      </c>
      <c r="E339" s="203">
        <v>5</v>
      </c>
      <c r="F339" s="118">
        <f>G339*137</f>
        <v>108.23</v>
      </c>
      <c r="G339" s="142">
        <v>0.79</v>
      </c>
      <c r="H339" s="132">
        <v>1</v>
      </c>
      <c r="I339" s="133" t="s">
        <v>195</v>
      </c>
      <c r="J339" s="161" t="s">
        <v>118</v>
      </c>
      <c r="K339" s="180" t="s">
        <v>510</v>
      </c>
      <c r="L339" s="143" t="s">
        <v>104</v>
      </c>
      <c r="M339" s="137">
        <v>43</v>
      </c>
      <c r="N339" s="128" t="s">
        <v>44</v>
      </c>
      <c r="O339" s="128" t="s">
        <v>41</v>
      </c>
      <c r="P339" s="128">
        <v>1</v>
      </c>
      <c r="Q339" s="126">
        <f>(D339*G339)*B339</f>
        <v>0</v>
      </c>
    </row>
    <row r="340" spans="1:17" ht="12.75">
      <c r="A340" s="144" t="s">
        <v>511</v>
      </c>
      <c r="B340" s="148"/>
      <c r="C340" s="128" t="s">
        <v>41</v>
      </c>
      <c r="D340" s="138">
        <v>20</v>
      </c>
      <c r="E340" s="203">
        <v>5</v>
      </c>
      <c r="F340" s="118">
        <f>G340*137</f>
        <v>78.09</v>
      </c>
      <c r="G340" s="142">
        <v>0.5700000000000001</v>
      </c>
      <c r="H340" s="132">
        <v>1</v>
      </c>
      <c r="I340" s="133" t="s">
        <v>195</v>
      </c>
      <c r="J340" s="161" t="s">
        <v>118</v>
      </c>
      <c r="K340" s="180" t="s">
        <v>404</v>
      </c>
      <c r="L340" s="143" t="s">
        <v>104</v>
      </c>
      <c r="M340" s="137">
        <v>43</v>
      </c>
      <c r="N340" s="128" t="s">
        <v>44</v>
      </c>
      <c r="O340" s="128" t="s">
        <v>41</v>
      </c>
      <c r="P340" s="128">
        <v>1</v>
      </c>
      <c r="Q340" s="126">
        <f>(D340*G340)*B340</f>
        <v>0</v>
      </c>
    </row>
    <row r="341" spans="1:17" ht="12.75">
      <c r="A341" s="144" t="s">
        <v>512</v>
      </c>
      <c r="B341" s="148"/>
      <c r="C341" s="128" t="s">
        <v>41</v>
      </c>
      <c r="D341" s="138">
        <v>20</v>
      </c>
      <c r="E341" s="203">
        <v>5</v>
      </c>
      <c r="F341" s="118">
        <f>G341*137</f>
        <v>76.72000000000003</v>
      </c>
      <c r="G341" s="142">
        <v>0.5600000000000002</v>
      </c>
      <c r="H341" s="132">
        <v>1</v>
      </c>
      <c r="I341" s="133" t="s">
        <v>195</v>
      </c>
      <c r="J341" s="161" t="s">
        <v>118</v>
      </c>
      <c r="K341" s="180" t="s">
        <v>513</v>
      </c>
      <c r="L341" s="143" t="s">
        <v>104</v>
      </c>
      <c r="M341" s="137">
        <v>43</v>
      </c>
      <c r="N341" s="128" t="s">
        <v>44</v>
      </c>
      <c r="O341" s="128" t="s">
        <v>41</v>
      </c>
      <c r="P341" s="128">
        <v>1</v>
      </c>
      <c r="Q341" s="126">
        <f>(D341*G341)*B341</f>
        <v>0</v>
      </c>
    </row>
    <row r="342" spans="1:17" ht="12.75">
      <c r="A342" s="144" t="s">
        <v>514</v>
      </c>
      <c r="B342" s="148"/>
      <c r="C342" s="128" t="s">
        <v>41</v>
      </c>
      <c r="D342" s="138">
        <v>20</v>
      </c>
      <c r="E342" s="203">
        <v>5</v>
      </c>
      <c r="F342" s="118">
        <f>G342*137</f>
        <v>84.94</v>
      </c>
      <c r="G342" s="142">
        <v>0.62</v>
      </c>
      <c r="H342" s="132">
        <v>1</v>
      </c>
      <c r="I342" s="133" t="s">
        <v>195</v>
      </c>
      <c r="J342" s="161" t="s">
        <v>118</v>
      </c>
      <c r="K342" s="180" t="s">
        <v>515</v>
      </c>
      <c r="L342" s="143" t="s">
        <v>104</v>
      </c>
      <c r="M342" s="137">
        <v>43</v>
      </c>
      <c r="N342" s="128" t="s">
        <v>44</v>
      </c>
      <c r="O342" s="128" t="s">
        <v>41</v>
      </c>
      <c r="P342" s="128">
        <v>1</v>
      </c>
      <c r="Q342" s="126">
        <f>(D342*G342)*B342</f>
        <v>0</v>
      </c>
    </row>
    <row r="343" spans="1:17" ht="12.75">
      <c r="A343" s="144" t="s">
        <v>516</v>
      </c>
      <c r="B343" s="148"/>
      <c r="C343" s="128" t="s">
        <v>41</v>
      </c>
      <c r="D343" s="138">
        <v>20</v>
      </c>
      <c r="E343" s="203">
        <v>5</v>
      </c>
      <c r="F343" s="118">
        <f>G343*137</f>
        <v>82.20000000000002</v>
      </c>
      <c r="G343" s="131">
        <v>0.6000000000000001</v>
      </c>
      <c r="H343" s="132">
        <v>1</v>
      </c>
      <c r="I343" s="133" t="s">
        <v>195</v>
      </c>
      <c r="J343" s="161" t="s">
        <v>118</v>
      </c>
      <c r="K343" s="180" t="s">
        <v>517</v>
      </c>
      <c r="L343" s="143" t="s">
        <v>104</v>
      </c>
      <c r="M343" s="137">
        <v>44</v>
      </c>
      <c r="N343" s="128" t="s">
        <v>44</v>
      </c>
      <c r="O343" s="128" t="s">
        <v>41</v>
      </c>
      <c r="P343" s="128">
        <v>1</v>
      </c>
      <c r="Q343" s="126">
        <f>(D343*G343)*B343</f>
        <v>0</v>
      </c>
    </row>
    <row r="344" spans="1:17" ht="12.75">
      <c r="A344" s="144" t="s">
        <v>518</v>
      </c>
      <c r="B344" s="148"/>
      <c r="C344" s="128" t="s">
        <v>41</v>
      </c>
      <c r="D344" s="138">
        <v>20</v>
      </c>
      <c r="E344" s="203">
        <v>5</v>
      </c>
      <c r="F344" s="118">
        <f>G344*137</f>
        <v>83.57</v>
      </c>
      <c r="G344" s="131">
        <v>0.61</v>
      </c>
      <c r="H344" s="132">
        <v>1</v>
      </c>
      <c r="I344" s="133" t="s">
        <v>195</v>
      </c>
      <c r="J344" s="161" t="s">
        <v>118</v>
      </c>
      <c r="K344" s="180" t="s">
        <v>519</v>
      </c>
      <c r="L344" s="143" t="s">
        <v>104</v>
      </c>
      <c r="M344" s="137">
        <v>44</v>
      </c>
      <c r="N344" s="128" t="s">
        <v>44</v>
      </c>
      <c r="O344" s="128" t="s">
        <v>41</v>
      </c>
      <c r="P344" s="128">
        <v>1</v>
      </c>
      <c r="Q344" s="126">
        <f>(D344*G344)*B344</f>
        <v>0</v>
      </c>
    </row>
    <row r="345" spans="1:17" ht="12.75">
      <c r="A345" s="144" t="s">
        <v>520</v>
      </c>
      <c r="B345" s="114"/>
      <c r="C345" s="128" t="s">
        <v>41</v>
      </c>
      <c r="D345" s="138">
        <v>20</v>
      </c>
      <c r="E345" s="203">
        <v>5</v>
      </c>
      <c r="F345" s="118">
        <f>G345*137</f>
        <v>89.05</v>
      </c>
      <c r="G345" s="131">
        <v>0.65</v>
      </c>
      <c r="H345" s="132">
        <v>1</v>
      </c>
      <c r="I345" s="133" t="s">
        <v>195</v>
      </c>
      <c r="J345" s="161" t="s">
        <v>370</v>
      </c>
      <c r="K345" s="180" t="s">
        <v>521</v>
      </c>
      <c r="L345" s="143" t="s">
        <v>104</v>
      </c>
      <c r="M345" s="137">
        <v>44</v>
      </c>
      <c r="N345" s="128" t="s">
        <v>44</v>
      </c>
      <c r="O345" s="128" t="s">
        <v>41</v>
      </c>
      <c r="P345" s="128">
        <v>1</v>
      </c>
      <c r="Q345" s="126">
        <f>(D345*G345)*B345</f>
        <v>0</v>
      </c>
    </row>
    <row r="346" spans="1:17" ht="12.75">
      <c r="A346" s="144" t="s">
        <v>522</v>
      </c>
      <c r="B346" s="148"/>
      <c r="C346" s="128" t="s">
        <v>41</v>
      </c>
      <c r="D346" s="138">
        <v>20</v>
      </c>
      <c r="E346" s="203">
        <v>5</v>
      </c>
      <c r="F346" s="118">
        <f>G346*137</f>
        <v>86.31</v>
      </c>
      <c r="G346" s="131">
        <v>0.63</v>
      </c>
      <c r="H346" s="132">
        <v>1</v>
      </c>
      <c r="I346" s="133" t="s">
        <v>195</v>
      </c>
      <c r="J346" s="161" t="s">
        <v>118</v>
      </c>
      <c r="K346" s="180" t="s">
        <v>523</v>
      </c>
      <c r="L346" s="143" t="s">
        <v>104</v>
      </c>
      <c r="M346" s="137">
        <v>44</v>
      </c>
      <c r="N346" s="128" t="s">
        <v>44</v>
      </c>
      <c r="O346" s="128" t="s">
        <v>41</v>
      </c>
      <c r="P346" s="128">
        <v>1</v>
      </c>
      <c r="Q346" s="126">
        <f>(D346*G346)*B346</f>
        <v>0</v>
      </c>
    </row>
    <row r="347" spans="1:17" ht="12.75">
      <c r="A347" s="144" t="s">
        <v>524</v>
      </c>
      <c r="B347" s="148"/>
      <c r="C347" s="128" t="s">
        <v>41</v>
      </c>
      <c r="D347" s="138">
        <v>20</v>
      </c>
      <c r="E347" s="203">
        <v>5</v>
      </c>
      <c r="F347" s="118">
        <f>G347*137</f>
        <v>76.72000000000003</v>
      </c>
      <c r="G347" s="131">
        <v>0.5600000000000002</v>
      </c>
      <c r="H347" s="132">
        <v>1</v>
      </c>
      <c r="I347" s="133" t="s">
        <v>195</v>
      </c>
      <c r="J347" s="161" t="s">
        <v>118</v>
      </c>
      <c r="K347" s="180" t="s">
        <v>525</v>
      </c>
      <c r="L347" s="143" t="s">
        <v>104</v>
      </c>
      <c r="M347" s="137">
        <v>44</v>
      </c>
      <c r="N347" s="128" t="s">
        <v>44</v>
      </c>
      <c r="O347" s="128" t="s">
        <v>41</v>
      </c>
      <c r="P347" s="128">
        <v>1</v>
      </c>
      <c r="Q347" s="126">
        <f>(D347*G347)*B347</f>
        <v>0</v>
      </c>
    </row>
    <row r="348" spans="1:17" ht="12.75">
      <c r="A348" s="144" t="s">
        <v>526</v>
      </c>
      <c r="B348" s="148"/>
      <c r="C348" s="128" t="s">
        <v>41</v>
      </c>
      <c r="D348" s="138">
        <v>20</v>
      </c>
      <c r="E348" s="203">
        <v>5</v>
      </c>
      <c r="F348" s="118">
        <f>G348*137</f>
        <v>78.09</v>
      </c>
      <c r="G348" s="131">
        <v>0.5700000000000001</v>
      </c>
      <c r="H348" s="132">
        <v>1</v>
      </c>
      <c r="I348" s="133" t="s">
        <v>195</v>
      </c>
      <c r="J348" s="161" t="s">
        <v>118</v>
      </c>
      <c r="K348" s="180" t="s">
        <v>218</v>
      </c>
      <c r="L348" s="143" t="s">
        <v>104</v>
      </c>
      <c r="M348" s="137">
        <v>44</v>
      </c>
      <c r="N348" s="128" t="s">
        <v>44</v>
      </c>
      <c r="O348" s="128" t="s">
        <v>41</v>
      </c>
      <c r="P348" s="128">
        <v>1</v>
      </c>
      <c r="Q348" s="126">
        <f>(D348*G348)*B348</f>
        <v>0</v>
      </c>
    </row>
    <row r="349" spans="1:17" ht="12.75">
      <c r="A349" s="144" t="s">
        <v>527</v>
      </c>
      <c r="B349" s="148"/>
      <c r="C349" s="128" t="s">
        <v>41</v>
      </c>
      <c r="D349" s="138">
        <v>20</v>
      </c>
      <c r="E349" s="203">
        <v>5</v>
      </c>
      <c r="F349" s="118">
        <f>G349*137</f>
        <v>78.09</v>
      </c>
      <c r="G349" s="131">
        <v>0.5700000000000001</v>
      </c>
      <c r="H349" s="132">
        <v>1</v>
      </c>
      <c r="I349" s="133" t="s">
        <v>195</v>
      </c>
      <c r="J349" s="161" t="s">
        <v>118</v>
      </c>
      <c r="K349" s="180" t="s">
        <v>528</v>
      </c>
      <c r="L349" s="143" t="s">
        <v>104</v>
      </c>
      <c r="M349" s="137">
        <v>44</v>
      </c>
      <c r="N349" s="128" t="s">
        <v>44</v>
      </c>
      <c r="O349" s="128" t="s">
        <v>41</v>
      </c>
      <c r="P349" s="128">
        <v>1</v>
      </c>
      <c r="Q349" s="126">
        <f>(D349*G349)*B349</f>
        <v>0</v>
      </c>
    </row>
    <row r="350" spans="1:17" ht="12.75">
      <c r="A350" s="144" t="s">
        <v>529</v>
      </c>
      <c r="B350" s="148"/>
      <c r="C350" s="128" t="s">
        <v>41</v>
      </c>
      <c r="D350" s="138">
        <v>20</v>
      </c>
      <c r="E350" s="203">
        <v>5</v>
      </c>
      <c r="F350" s="118">
        <f>G350*137</f>
        <v>80.83</v>
      </c>
      <c r="G350" s="131">
        <v>0.59</v>
      </c>
      <c r="H350" s="132">
        <v>1</v>
      </c>
      <c r="I350" s="133" t="s">
        <v>195</v>
      </c>
      <c r="J350" s="161" t="s">
        <v>118</v>
      </c>
      <c r="K350" s="218" t="s">
        <v>530</v>
      </c>
      <c r="L350" s="143" t="s">
        <v>104</v>
      </c>
      <c r="M350" s="137">
        <v>44</v>
      </c>
      <c r="N350" s="128" t="s">
        <v>44</v>
      </c>
      <c r="O350" s="128" t="s">
        <v>41</v>
      </c>
      <c r="P350" s="128">
        <v>1</v>
      </c>
      <c r="Q350" s="126">
        <f>(D350*G350)*B350</f>
        <v>0</v>
      </c>
    </row>
    <row r="351" spans="1:17" ht="12.75">
      <c r="A351" s="144" t="s">
        <v>531</v>
      </c>
      <c r="B351" s="148"/>
      <c r="C351" s="128" t="s">
        <v>41</v>
      </c>
      <c r="D351" s="138">
        <v>20</v>
      </c>
      <c r="E351" s="203">
        <v>5</v>
      </c>
      <c r="F351" s="118">
        <f>G351*137</f>
        <v>78.09</v>
      </c>
      <c r="G351" s="131">
        <v>0.5700000000000001</v>
      </c>
      <c r="H351" s="132">
        <v>1</v>
      </c>
      <c r="I351" s="133" t="s">
        <v>195</v>
      </c>
      <c r="J351" s="161" t="s">
        <v>118</v>
      </c>
      <c r="K351" s="180" t="s">
        <v>229</v>
      </c>
      <c r="L351" s="143" t="s">
        <v>104</v>
      </c>
      <c r="M351" s="137">
        <v>44</v>
      </c>
      <c r="N351" s="128" t="s">
        <v>44</v>
      </c>
      <c r="O351" s="128" t="s">
        <v>41</v>
      </c>
      <c r="P351" s="128">
        <v>1</v>
      </c>
      <c r="Q351" s="126">
        <f>(D351*G351)*B351</f>
        <v>0</v>
      </c>
    </row>
    <row r="352" spans="1:17" ht="12.75">
      <c r="A352" s="144" t="s">
        <v>532</v>
      </c>
      <c r="B352" s="148"/>
      <c r="C352" s="128" t="s">
        <v>41</v>
      </c>
      <c r="D352" s="138">
        <v>20</v>
      </c>
      <c r="E352" s="203">
        <v>5</v>
      </c>
      <c r="F352" s="118">
        <f>G352*137</f>
        <v>82.20000000000002</v>
      </c>
      <c r="G352" s="131">
        <v>0.6000000000000001</v>
      </c>
      <c r="H352" s="132">
        <v>1</v>
      </c>
      <c r="I352" s="133" t="s">
        <v>195</v>
      </c>
      <c r="J352" s="161" t="s">
        <v>118</v>
      </c>
      <c r="K352" s="180" t="s">
        <v>368</v>
      </c>
      <c r="L352" s="143" t="s">
        <v>104</v>
      </c>
      <c r="M352" s="137">
        <v>44</v>
      </c>
      <c r="N352" s="128" t="s">
        <v>44</v>
      </c>
      <c r="O352" s="128" t="s">
        <v>41</v>
      </c>
      <c r="P352" s="128">
        <v>1</v>
      </c>
      <c r="Q352" s="126">
        <f>(D352*G352)*B352</f>
        <v>0</v>
      </c>
    </row>
    <row r="353" spans="1:17" ht="12.75">
      <c r="A353" s="144" t="s">
        <v>533</v>
      </c>
      <c r="B353" s="148"/>
      <c r="C353" s="128" t="s">
        <v>41</v>
      </c>
      <c r="D353" s="138">
        <v>20</v>
      </c>
      <c r="E353" s="203">
        <v>5</v>
      </c>
      <c r="F353" s="118">
        <f>G353*137</f>
        <v>78.09</v>
      </c>
      <c r="G353" s="131">
        <v>0.5700000000000001</v>
      </c>
      <c r="H353" s="132">
        <v>1</v>
      </c>
      <c r="I353" s="133" t="s">
        <v>195</v>
      </c>
      <c r="J353" s="161" t="s">
        <v>206</v>
      </c>
      <c r="K353" s="180" t="s">
        <v>534</v>
      </c>
      <c r="L353" s="143" t="s">
        <v>104</v>
      </c>
      <c r="M353" s="137">
        <v>44</v>
      </c>
      <c r="N353" s="128" t="s">
        <v>44</v>
      </c>
      <c r="O353" s="128" t="s">
        <v>41</v>
      </c>
      <c r="P353" s="128">
        <v>1</v>
      </c>
      <c r="Q353" s="126">
        <f>(D353*G353)*B353</f>
        <v>0</v>
      </c>
    </row>
    <row r="354" spans="1:17" ht="12.75">
      <c r="A354" s="144" t="s">
        <v>535</v>
      </c>
      <c r="B354" s="148"/>
      <c r="C354" s="128" t="s">
        <v>41</v>
      </c>
      <c r="D354" s="138">
        <v>20</v>
      </c>
      <c r="E354" s="203">
        <v>5</v>
      </c>
      <c r="F354" s="118">
        <f>G354*137</f>
        <v>72.61</v>
      </c>
      <c r="G354" s="142">
        <v>0.53</v>
      </c>
      <c r="H354" s="132">
        <v>1</v>
      </c>
      <c r="I354" s="133" t="s">
        <v>195</v>
      </c>
      <c r="J354" s="161" t="s">
        <v>118</v>
      </c>
      <c r="K354" s="180" t="s">
        <v>536</v>
      </c>
      <c r="L354" s="143" t="s">
        <v>104</v>
      </c>
      <c r="M354" s="137">
        <v>44</v>
      </c>
      <c r="N354" s="128" t="s">
        <v>44</v>
      </c>
      <c r="O354" s="128" t="s">
        <v>41</v>
      </c>
      <c r="P354" s="128">
        <v>1</v>
      </c>
      <c r="Q354" s="126">
        <f>(D354*G354)*B354</f>
        <v>0</v>
      </c>
    </row>
    <row r="355" spans="1:17" ht="12.75">
      <c r="A355" s="113" t="s">
        <v>537</v>
      </c>
      <c r="B355" s="148"/>
      <c r="C355" s="115" t="s">
        <v>41</v>
      </c>
      <c r="D355" s="151">
        <v>20</v>
      </c>
      <c r="E355" s="251">
        <v>5</v>
      </c>
      <c r="F355" s="118">
        <f>G355*137</f>
        <v>76.72000000000003</v>
      </c>
      <c r="G355" s="119">
        <v>0.5600000000000002</v>
      </c>
      <c r="H355" s="120">
        <v>1</v>
      </c>
      <c r="I355" s="121" t="s">
        <v>195</v>
      </c>
      <c r="J355" s="255" t="s">
        <v>118</v>
      </c>
      <c r="K355" s="256" t="s">
        <v>538</v>
      </c>
      <c r="L355" s="124" t="s">
        <v>104</v>
      </c>
      <c r="M355" s="125">
        <v>44</v>
      </c>
      <c r="N355" s="115" t="s">
        <v>44</v>
      </c>
      <c r="O355" s="115" t="s">
        <v>41</v>
      </c>
      <c r="P355" s="115">
        <v>1</v>
      </c>
      <c r="Q355" s="126">
        <f>(D355*G355)*B355</f>
        <v>0</v>
      </c>
    </row>
    <row r="356" spans="1:17" ht="12.75">
      <c r="A356" s="113" t="s">
        <v>539</v>
      </c>
      <c r="B356" s="148"/>
      <c r="C356" s="115" t="s">
        <v>41</v>
      </c>
      <c r="D356" s="151">
        <v>20</v>
      </c>
      <c r="E356" s="251">
        <v>5</v>
      </c>
      <c r="F356" s="118">
        <f>G356*137</f>
        <v>76.72000000000003</v>
      </c>
      <c r="G356" s="119">
        <v>0.5600000000000002</v>
      </c>
      <c r="H356" s="120">
        <v>1</v>
      </c>
      <c r="I356" s="121" t="s">
        <v>195</v>
      </c>
      <c r="J356" s="255" t="s">
        <v>118</v>
      </c>
      <c r="K356" s="256" t="s">
        <v>540</v>
      </c>
      <c r="L356" s="124" t="s">
        <v>104</v>
      </c>
      <c r="M356" s="125">
        <v>44</v>
      </c>
      <c r="N356" s="115" t="s">
        <v>44</v>
      </c>
      <c r="O356" s="115" t="s">
        <v>41</v>
      </c>
      <c r="P356" s="115">
        <v>1</v>
      </c>
      <c r="Q356" s="126">
        <f>(D356*G356)*B356</f>
        <v>0</v>
      </c>
    </row>
    <row r="357" spans="1:17" ht="12.75">
      <c r="A357" s="113" t="s">
        <v>541</v>
      </c>
      <c r="B357" s="148"/>
      <c r="C357" s="115" t="s">
        <v>41</v>
      </c>
      <c r="D357" s="151">
        <v>20</v>
      </c>
      <c r="E357" s="251">
        <v>5</v>
      </c>
      <c r="F357" s="118">
        <f>G357*137</f>
        <v>76.72000000000003</v>
      </c>
      <c r="G357" s="119">
        <v>0.5600000000000002</v>
      </c>
      <c r="H357" s="120">
        <v>1</v>
      </c>
      <c r="I357" s="121" t="s">
        <v>195</v>
      </c>
      <c r="J357" s="255" t="s">
        <v>118</v>
      </c>
      <c r="K357" s="256" t="s">
        <v>542</v>
      </c>
      <c r="L357" s="124" t="s">
        <v>104</v>
      </c>
      <c r="M357" s="125">
        <v>44</v>
      </c>
      <c r="N357" s="115" t="s">
        <v>44</v>
      </c>
      <c r="O357" s="115" t="s">
        <v>41</v>
      </c>
      <c r="P357" s="115">
        <v>1</v>
      </c>
      <c r="Q357" s="126">
        <f>(D357*G357)*B357</f>
        <v>0</v>
      </c>
    </row>
    <row r="358" spans="1:17" ht="12.75">
      <c r="A358" s="113" t="s">
        <v>543</v>
      </c>
      <c r="B358" s="148"/>
      <c r="C358" s="115" t="s">
        <v>41</v>
      </c>
      <c r="D358" s="151">
        <v>20</v>
      </c>
      <c r="E358" s="251">
        <v>5</v>
      </c>
      <c r="F358" s="118">
        <f>G358*137</f>
        <v>82.20000000000002</v>
      </c>
      <c r="G358" s="119">
        <v>0.6000000000000001</v>
      </c>
      <c r="H358" s="120">
        <v>1</v>
      </c>
      <c r="I358" s="121" t="s">
        <v>195</v>
      </c>
      <c r="J358" s="255" t="s">
        <v>118</v>
      </c>
      <c r="K358" s="256" t="s">
        <v>544</v>
      </c>
      <c r="L358" s="124" t="s">
        <v>104</v>
      </c>
      <c r="M358" s="125">
        <v>44</v>
      </c>
      <c r="N358" s="115" t="s">
        <v>44</v>
      </c>
      <c r="O358" s="115" t="s">
        <v>41</v>
      </c>
      <c r="P358" s="115">
        <v>1</v>
      </c>
      <c r="Q358" s="126">
        <f>(D358*G358)*B358</f>
        <v>0</v>
      </c>
    </row>
    <row r="359" spans="1:17" ht="12.75">
      <c r="A359" s="144" t="s">
        <v>545</v>
      </c>
      <c r="B359" s="148"/>
      <c r="C359" s="128" t="s">
        <v>41</v>
      </c>
      <c r="D359" s="138">
        <v>20</v>
      </c>
      <c r="E359" s="203">
        <v>5</v>
      </c>
      <c r="F359" s="118">
        <f>G359*137</f>
        <v>89.05</v>
      </c>
      <c r="G359" s="142">
        <v>0.65</v>
      </c>
      <c r="H359" s="132">
        <v>1</v>
      </c>
      <c r="I359" s="133" t="s">
        <v>195</v>
      </c>
      <c r="J359" s="161" t="s">
        <v>303</v>
      </c>
      <c r="K359" s="180" t="s">
        <v>546</v>
      </c>
      <c r="L359" s="143" t="s">
        <v>104</v>
      </c>
      <c r="M359" s="137">
        <v>45</v>
      </c>
      <c r="N359" s="128" t="s">
        <v>44</v>
      </c>
      <c r="O359" s="128" t="s">
        <v>41</v>
      </c>
      <c r="P359" s="128">
        <v>1</v>
      </c>
      <c r="Q359" s="126">
        <f>(D359*G359)*B359</f>
        <v>0</v>
      </c>
    </row>
    <row r="360" spans="1:17" ht="12.75">
      <c r="A360" s="144" t="s">
        <v>547</v>
      </c>
      <c r="B360" s="148"/>
      <c r="C360" s="128" t="s">
        <v>41</v>
      </c>
      <c r="D360" s="138">
        <v>20</v>
      </c>
      <c r="E360" s="203">
        <v>5</v>
      </c>
      <c r="F360" s="118">
        <f>G360*137</f>
        <v>89.05</v>
      </c>
      <c r="G360" s="142">
        <v>0.65</v>
      </c>
      <c r="H360" s="132">
        <v>1</v>
      </c>
      <c r="I360" s="133" t="s">
        <v>195</v>
      </c>
      <c r="J360" s="161" t="s">
        <v>303</v>
      </c>
      <c r="K360" s="180" t="s">
        <v>548</v>
      </c>
      <c r="L360" s="143" t="s">
        <v>104</v>
      </c>
      <c r="M360" s="137">
        <v>45</v>
      </c>
      <c r="N360" s="128" t="s">
        <v>44</v>
      </c>
      <c r="O360" s="128" t="s">
        <v>41</v>
      </c>
      <c r="P360" s="128">
        <v>1</v>
      </c>
      <c r="Q360" s="126">
        <f>(D360*G360)*B360</f>
        <v>0</v>
      </c>
    </row>
    <row r="361" spans="1:17" ht="12.75">
      <c r="A361" s="144" t="s">
        <v>549</v>
      </c>
      <c r="B361" s="148"/>
      <c r="C361" s="128" t="s">
        <v>41</v>
      </c>
      <c r="D361" s="138">
        <v>20</v>
      </c>
      <c r="E361" s="203">
        <v>5</v>
      </c>
      <c r="F361" s="118">
        <f>G361*137</f>
        <v>89.05</v>
      </c>
      <c r="G361" s="142">
        <v>0.65</v>
      </c>
      <c r="H361" s="132">
        <v>1</v>
      </c>
      <c r="I361" s="133" t="s">
        <v>195</v>
      </c>
      <c r="J361" s="161" t="s">
        <v>303</v>
      </c>
      <c r="K361" s="180" t="s">
        <v>273</v>
      </c>
      <c r="L361" s="143" t="s">
        <v>104</v>
      </c>
      <c r="M361" s="137">
        <v>45</v>
      </c>
      <c r="N361" s="128" t="s">
        <v>44</v>
      </c>
      <c r="O361" s="128" t="s">
        <v>41</v>
      </c>
      <c r="P361" s="128">
        <v>1</v>
      </c>
      <c r="Q361" s="126">
        <f>(D361*G361)*B361</f>
        <v>0</v>
      </c>
    </row>
    <row r="362" spans="1:17" ht="12.75">
      <c r="A362" s="144" t="s">
        <v>550</v>
      </c>
      <c r="B362" s="148"/>
      <c r="C362" s="128" t="s">
        <v>41</v>
      </c>
      <c r="D362" s="138">
        <v>20</v>
      </c>
      <c r="E362" s="203">
        <v>5</v>
      </c>
      <c r="F362" s="118">
        <f>G362*137</f>
        <v>86.31</v>
      </c>
      <c r="G362" s="142">
        <v>0.63</v>
      </c>
      <c r="H362" s="132">
        <v>1</v>
      </c>
      <c r="I362" s="133" t="s">
        <v>195</v>
      </c>
      <c r="J362" s="161" t="s">
        <v>303</v>
      </c>
      <c r="K362" s="180" t="s">
        <v>551</v>
      </c>
      <c r="L362" s="143" t="s">
        <v>104</v>
      </c>
      <c r="M362" s="137">
        <v>45</v>
      </c>
      <c r="N362" s="128" t="s">
        <v>44</v>
      </c>
      <c r="O362" s="128" t="s">
        <v>41</v>
      </c>
      <c r="P362" s="128">
        <v>1</v>
      </c>
      <c r="Q362" s="126">
        <f>(D362*G362)*B362</f>
        <v>0</v>
      </c>
    </row>
    <row r="363" spans="1:17" ht="12.75">
      <c r="A363" s="144" t="s">
        <v>552</v>
      </c>
      <c r="B363" s="148"/>
      <c r="C363" s="128" t="s">
        <v>41</v>
      </c>
      <c r="D363" s="138">
        <v>20</v>
      </c>
      <c r="E363" s="203">
        <v>5</v>
      </c>
      <c r="F363" s="118">
        <f>G363*137</f>
        <v>89.05</v>
      </c>
      <c r="G363" s="131">
        <v>0.65</v>
      </c>
      <c r="H363" s="132">
        <v>1</v>
      </c>
      <c r="I363" s="133" t="s">
        <v>195</v>
      </c>
      <c r="J363" s="161" t="s">
        <v>303</v>
      </c>
      <c r="K363" s="180" t="s">
        <v>553</v>
      </c>
      <c r="L363" s="143" t="s">
        <v>104</v>
      </c>
      <c r="M363" s="137">
        <v>45</v>
      </c>
      <c r="N363" s="128" t="s">
        <v>44</v>
      </c>
      <c r="O363" s="128" t="s">
        <v>41</v>
      </c>
      <c r="P363" s="128">
        <v>1</v>
      </c>
      <c r="Q363" s="126">
        <f>(D363*G363)*B363</f>
        <v>0</v>
      </c>
    </row>
    <row r="364" spans="1:17" ht="12.75">
      <c r="A364" s="144" t="s">
        <v>554</v>
      </c>
      <c r="B364" s="148"/>
      <c r="C364" s="128" t="s">
        <v>41</v>
      </c>
      <c r="D364" s="138">
        <v>20</v>
      </c>
      <c r="E364" s="203">
        <v>5</v>
      </c>
      <c r="F364" s="118">
        <f>G364*137</f>
        <v>94.52999999999999</v>
      </c>
      <c r="G364" s="131">
        <v>0.69</v>
      </c>
      <c r="H364" s="132">
        <v>1</v>
      </c>
      <c r="I364" s="133" t="s">
        <v>195</v>
      </c>
      <c r="J364" s="161" t="s">
        <v>303</v>
      </c>
      <c r="K364" s="180" t="s">
        <v>555</v>
      </c>
      <c r="L364" s="143" t="s">
        <v>104</v>
      </c>
      <c r="M364" s="137">
        <v>45</v>
      </c>
      <c r="N364" s="128" t="s">
        <v>44</v>
      </c>
      <c r="O364" s="128" t="s">
        <v>41</v>
      </c>
      <c r="P364" s="128">
        <v>1</v>
      </c>
      <c r="Q364" s="126">
        <f>(D364*G364)*B364</f>
        <v>0</v>
      </c>
    </row>
    <row r="365" spans="1:17" ht="12.75">
      <c r="A365" s="144" t="s">
        <v>556</v>
      </c>
      <c r="B365" s="148"/>
      <c r="C365" s="128" t="s">
        <v>41</v>
      </c>
      <c r="D365" s="138">
        <v>20</v>
      </c>
      <c r="E365" s="203">
        <v>5</v>
      </c>
      <c r="F365" s="118">
        <f>G365*137</f>
        <v>89.05</v>
      </c>
      <c r="G365" s="131">
        <v>0.65</v>
      </c>
      <c r="H365" s="132">
        <v>1</v>
      </c>
      <c r="I365" s="133" t="s">
        <v>195</v>
      </c>
      <c r="J365" s="161" t="s">
        <v>303</v>
      </c>
      <c r="K365" s="180" t="s">
        <v>557</v>
      </c>
      <c r="L365" s="143" t="s">
        <v>104</v>
      </c>
      <c r="M365" s="137">
        <v>45</v>
      </c>
      <c r="N365" s="128" t="s">
        <v>44</v>
      </c>
      <c r="O365" s="128" t="s">
        <v>41</v>
      </c>
      <c r="P365" s="128">
        <v>1</v>
      </c>
      <c r="Q365" s="126">
        <f>(D365*G365)*B365</f>
        <v>0</v>
      </c>
    </row>
    <row r="366" spans="1:17" ht="12.75">
      <c r="A366" s="144" t="s">
        <v>558</v>
      </c>
      <c r="B366" s="148"/>
      <c r="C366" s="128" t="s">
        <v>41</v>
      </c>
      <c r="D366" s="138">
        <v>20</v>
      </c>
      <c r="E366" s="203">
        <v>5</v>
      </c>
      <c r="F366" s="118">
        <f>G366*137</f>
        <v>80.83</v>
      </c>
      <c r="G366" s="131">
        <v>0.59</v>
      </c>
      <c r="H366" s="132">
        <v>1</v>
      </c>
      <c r="I366" s="133" t="s">
        <v>195</v>
      </c>
      <c r="J366" s="161" t="s">
        <v>303</v>
      </c>
      <c r="K366" s="180" t="s">
        <v>559</v>
      </c>
      <c r="L366" s="143" t="s">
        <v>104</v>
      </c>
      <c r="M366" s="137">
        <v>45</v>
      </c>
      <c r="N366" s="128" t="s">
        <v>44</v>
      </c>
      <c r="O366" s="128" t="s">
        <v>41</v>
      </c>
      <c r="P366" s="128">
        <v>1</v>
      </c>
      <c r="Q366" s="126">
        <f>(D366*G366)*B366</f>
        <v>0</v>
      </c>
    </row>
    <row r="367" spans="1:17" ht="12.75">
      <c r="A367" s="144" t="s">
        <v>560</v>
      </c>
      <c r="B367" s="114"/>
      <c r="C367" s="128" t="s">
        <v>41</v>
      </c>
      <c r="D367" s="138">
        <v>20</v>
      </c>
      <c r="E367" s="203">
        <v>5</v>
      </c>
      <c r="F367" s="118">
        <f>G367*137</f>
        <v>87.68</v>
      </c>
      <c r="G367" s="142">
        <v>0.64</v>
      </c>
      <c r="H367" s="132">
        <v>1</v>
      </c>
      <c r="I367" s="133" t="s">
        <v>195</v>
      </c>
      <c r="J367" s="161" t="s">
        <v>373</v>
      </c>
      <c r="K367" s="180" t="s">
        <v>561</v>
      </c>
      <c r="L367" s="143" t="s">
        <v>104</v>
      </c>
      <c r="M367" s="137">
        <v>45</v>
      </c>
      <c r="N367" s="128" t="s">
        <v>44</v>
      </c>
      <c r="O367" s="128" t="s">
        <v>41</v>
      </c>
      <c r="P367" s="128">
        <v>1</v>
      </c>
      <c r="Q367" s="126">
        <f>(D367*G367)*B367</f>
        <v>0</v>
      </c>
    </row>
    <row r="368" spans="1:17" ht="12.75">
      <c r="A368" s="144" t="s">
        <v>562</v>
      </c>
      <c r="B368" s="114"/>
      <c r="C368" s="128" t="s">
        <v>41</v>
      </c>
      <c r="D368" s="138">
        <v>20</v>
      </c>
      <c r="E368" s="203">
        <v>5</v>
      </c>
      <c r="F368" s="118">
        <f>G368*137</f>
        <v>86.31</v>
      </c>
      <c r="G368" s="142">
        <v>0.63</v>
      </c>
      <c r="H368" s="132">
        <v>1</v>
      </c>
      <c r="I368" s="133" t="s">
        <v>195</v>
      </c>
      <c r="J368" s="161" t="s">
        <v>373</v>
      </c>
      <c r="K368" s="180" t="s">
        <v>421</v>
      </c>
      <c r="L368" s="143" t="s">
        <v>104</v>
      </c>
      <c r="M368" s="137">
        <v>45</v>
      </c>
      <c r="N368" s="128" t="s">
        <v>44</v>
      </c>
      <c r="O368" s="128" t="s">
        <v>41</v>
      </c>
      <c r="P368" s="128">
        <v>1</v>
      </c>
      <c r="Q368" s="126">
        <f>(D368*G368)*B368</f>
        <v>0</v>
      </c>
    </row>
    <row r="369" spans="1:17" ht="12.75">
      <c r="A369" s="144" t="s">
        <v>563</v>
      </c>
      <c r="B369" s="114"/>
      <c r="C369" s="128" t="s">
        <v>41</v>
      </c>
      <c r="D369" s="138">
        <v>20</v>
      </c>
      <c r="E369" s="203">
        <v>5</v>
      </c>
      <c r="F369" s="118">
        <f>G369*137</f>
        <v>95.89999999999999</v>
      </c>
      <c r="G369" s="142">
        <v>0.7</v>
      </c>
      <c r="H369" s="132">
        <v>1</v>
      </c>
      <c r="I369" s="133" t="s">
        <v>195</v>
      </c>
      <c r="J369" s="161" t="s">
        <v>373</v>
      </c>
      <c r="K369" s="180" t="s">
        <v>564</v>
      </c>
      <c r="L369" s="143" t="s">
        <v>104</v>
      </c>
      <c r="M369" s="137">
        <v>45</v>
      </c>
      <c r="N369" s="128" t="s">
        <v>44</v>
      </c>
      <c r="O369" s="128" t="s">
        <v>41</v>
      </c>
      <c r="P369" s="128">
        <v>1</v>
      </c>
      <c r="Q369" s="126">
        <f>(D369*G369)*B369</f>
        <v>0</v>
      </c>
    </row>
    <row r="370" spans="1:17" ht="12.75">
      <c r="A370" s="144" t="s">
        <v>565</v>
      </c>
      <c r="B370" s="114"/>
      <c r="C370" s="128" t="s">
        <v>41</v>
      </c>
      <c r="D370" s="138">
        <v>20</v>
      </c>
      <c r="E370" s="203">
        <v>5</v>
      </c>
      <c r="F370" s="118">
        <f>G370*137</f>
        <v>97.27</v>
      </c>
      <c r="G370" s="142">
        <v>0.71</v>
      </c>
      <c r="H370" s="132">
        <v>1</v>
      </c>
      <c r="I370" s="133" t="s">
        <v>195</v>
      </c>
      <c r="J370" s="161" t="s">
        <v>373</v>
      </c>
      <c r="K370" s="180" t="s">
        <v>423</v>
      </c>
      <c r="L370" s="143" t="s">
        <v>104</v>
      </c>
      <c r="M370" s="137">
        <v>45</v>
      </c>
      <c r="N370" s="128" t="s">
        <v>44</v>
      </c>
      <c r="O370" s="128" t="s">
        <v>41</v>
      </c>
      <c r="P370" s="128">
        <v>1</v>
      </c>
      <c r="Q370" s="126">
        <f>(D370*G370)*B370</f>
        <v>0</v>
      </c>
    </row>
    <row r="371" spans="1:17" ht="12.75">
      <c r="A371" s="144" t="s">
        <v>566</v>
      </c>
      <c r="B371" s="114"/>
      <c r="C371" s="128" t="s">
        <v>41</v>
      </c>
      <c r="D371" s="138">
        <v>20</v>
      </c>
      <c r="E371" s="203">
        <v>5</v>
      </c>
      <c r="F371" s="118">
        <f>G371*137</f>
        <v>94.52999999999999</v>
      </c>
      <c r="G371" s="131">
        <v>0.69</v>
      </c>
      <c r="H371" s="132">
        <v>1</v>
      </c>
      <c r="I371" s="133" t="s">
        <v>195</v>
      </c>
      <c r="J371" s="161" t="s">
        <v>373</v>
      </c>
      <c r="K371" s="180" t="s">
        <v>419</v>
      </c>
      <c r="L371" s="143" t="s">
        <v>104</v>
      </c>
      <c r="M371" s="137">
        <v>45</v>
      </c>
      <c r="N371" s="128" t="s">
        <v>44</v>
      </c>
      <c r="O371" s="128" t="s">
        <v>41</v>
      </c>
      <c r="P371" s="128">
        <v>1</v>
      </c>
      <c r="Q371" s="126">
        <f>(D371*G371)*B371</f>
        <v>0</v>
      </c>
    </row>
    <row r="372" spans="1:17" ht="12.75">
      <c r="A372" s="144" t="s">
        <v>567</v>
      </c>
      <c r="B372" s="114"/>
      <c r="C372" s="128" t="s">
        <v>41</v>
      </c>
      <c r="D372" s="138">
        <v>20</v>
      </c>
      <c r="E372" s="203">
        <v>5</v>
      </c>
      <c r="F372" s="118">
        <f>G372*137</f>
        <v>79.46000000000001</v>
      </c>
      <c r="G372" s="131">
        <v>0.5800000000000001</v>
      </c>
      <c r="H372" s="132">
        <v>1</v>
      </c>
      <c r="I372" s="133" t="s">
        <v>195</v>
      </c>
      <c r="J372" s="161" t="s">
        <v>373</v>
      </c>
      <c r="K372" s="180" t="s">
        <v>256</v>
      </c>
      <c r="L372" s="143" t="s">
        <v>104</v>
      </c>
      <c r="M372" s="137">
        <v>45</v>
      </c>
      <c r="N372" s="128" t="s">
        <v>44</v>
      </c>
      <c r="O372" s="128" t="s">
        <v>41</v>
      </c>
      <c r="P372" s="128">
        <v>1</v>
      </c>
      <c r="Q372" s="126">
        <f>(D372*G372)*B372</f>
        <v>0</v>
      </c>
    </row>
    <row r="373" spans="1:17" ht="12.75">
      <c r="A373" s="144" t="s">
        <v>568</v>
      </c>
      <c r="B373" s="114"/>
      <c r="C373" s="128" t="s">
        <v>41</v>
      </c>
      <c r="D373" s="138">
        <v>20</v>
      </c>
      <c r="E373" s="203">
        <v>5</v>
      </c>
      <c r="F373" s="118">
        <f>G373*137</f>
        <v>102.75</v>
      </c>
      <c r="G373" s="131">
        <v>0.75</v>
      </c>
      <c r="H373" s="132">
        <v>1</v>
      </c>
      <c r="I373" s="133" t="s">
        <v>195</v>
      </c>
      <c r="J373" s="161" t="s">
        <v>373</v>
      </c>
      <c r="K373" s="180" t="s">
        <v>569</v>
      </c>
      <c r="L373" s="143" t="s">
        <v>104</v>
      </c>
      <c r="M373" s="137">
        <v>45</v>
      </c>
      <c r="N373" s="128" t="s">
        <v>44</v>
      </c>
      <c r="O373" s="128" t="s">
        <v>41</v>
      </c>
      <c r="P373" s="128">
        <v>1</v>
      </c>
      <c r="Q373" s="126">
        <f>(D373*G373)*B373</f>
        <v>0</v>
      </c>
    </row>
    <row r="374" spans="1:17" ht="12.75">
      <c r="A374" s="144" t="s">
        <v>570</v>
      </c>
      <c r="B374" s="114"/>
      <c r="C374" s="128" t="s">
        <v>41</v>
      </c>
      <c r="D374" s="138">
        <v>20</v>
      </c>
      <c r="E374" s="203">
        <v>5</v>
      </c>
      <c r="F374" s="118">
        <f>G374*137</f>
        <v>95.89999999999999</v>
      </c>
      <c r="G374" s="131">
        <v>0.7</v>
      </c>
      <c r="H374" s="132">
        <v>1</v>
      </c>
      <c r="I374" s="133" t="s">
        <v>195</v>
      </c>
      <c r="J374" s="161" t="s">
        <v>373</v>
      </c>
      <c r="K374" s="180" t="s">
        <v>571</v>
      </c>
      <c r="L374" s="143" t="s">
        <v>104</v>
      </c>
      <c r="M374" s="137">
        <v>45</v>
      </c>
      <c r="N374" s="128" t="s">
        <v>44</v>
      </c>
      <c r="O374" s="128" t="s">
        <v>41</v>
      </c>
      <c r="P374" s="128">
        <v>1</v>
      </c>
      <c r="Q374" s="126">
        <f>(D374*G374)*B374</f>
        <v>0</v>
      </c>
    </row>
    <row r="375" spans="1:17" ht="12.75">
      <c r="A375" s="144" t="s">
        <v>572</v>
      </c>
      <c r="B375" s="114"/>
      <c r="C375" s="128" t="s">
        <v>41</v>
      </c>
      <c r="D375" s="138">
        <v>20</v>
      </c>
      <c r="E375" s="203">
        <v>5</v>
      </c>
      <c r="F375" s="118">
        <f>G375*137</f>
        <v>105.49000000000001</v>
      </c>
      <c r="G375" s="131">
        <v>0.77</v>
      </c>
      <c r="H375" s="132">
        <v>1</v>
      </c>
      <c r="I375" s="133" t="s">
        <v>195</v>
      </c>
      <c r="J375" s="161" t="s">
        <v>373</v>
      </c>
      <c r="K375" s="180" t="s">
        <v>573</v>
      </c>
      <c r="L375" s="143" t="s">
        <v>104</v>
      </c>
      <c r="M375" s="137">
        <v>46</v>
      </c>
      <c r="N375" s="128" t="s">
        <v>44</v>
      </c>
      <c r="O375" s="128" t="s">
        <v>41</v>
      </c>
      <c r="P375" s="128">
        <v>1</v>
      </c>
      <c r="Q375" s="126">
        <f>(D375*G375)*B375</f>
        <v>0</v>
      </c>
    </row>
    <row r="376" spans="1:17" ht="12.75">
      <c r="A376" s="144" t="s">
        <v>574</v>
      </c>
      <c r="B376" s="114"/>
      <c r="C376" s="128" t="s">
        <v>41</v>
      </c>
      <c r="D376" s="138">
        <v>20</v>
      </c>
      <c r="E376" s="203">
        <v>5</v>
      </c>
      <c r="F376" s="118">
        <f>G376*137</f>
        <v>147.96</v>
      </c>
      <c r="G376" s="131">
        <v>1.08</v>
      </c>
      <c r="H376" s="132">
        <v>1</v>
      </c>
      <c r="I376" s="133" t="s">
        <v>195</v>
      </c>
      <c r="J376" s="161" t="s">
        <v>373</v>
      </c>
      <c r="K376" s="180" t="s">
        <v>575</v>
      </c>
      <c r="L376" s="143" t="s">
        <v>104</v>
      </c>
      <c r="M376" s="137">
        <v>46</v>
      </c>
      <c r="N376" s="128" t="s">
        <v>44</v>
      </c>
      <c r="O376" s="128" t="s">
        <v>41</v>
      </c>
      <c r="P376" s="128">
        <v>1</v>
      </c>
      <c r="Q376" s="126">
        <f>(D376*G376)*B376</f>
        <v>0</v>
      </c>
    </row>
    <row r="377" spans="1:17" ht="12.75">
      <c r="A377" s="144" t="s">
        <v>576</v>
      </c>
      <c r="B377" s="114"/>
      <c r="C377" s="128" t="s">
        <v>41</v>
      </c>
      <c r="D377" s="138">
        <v>20</v>
      </c>
      <c r="E377" s="203">
        <v>5</v>
      </c>
      <c r="F377" s="118">
        <f>G377*137</f>
        <v>89.05</v>
      </c>
      <c r="G377" s="131">
        <v>0.65</v>
      </c>
      <c r="H377" s="132">
        <v>1</v>
      </c>
      <c r="I377" s="133" t="s">
        <v>195</v>
      </c>
      <c r="J377" s="161" t="s">
        <v>371</v>
      </c>
      <c r="K377" s="180" t="s">
        <v>577</v>
      </c>
      <c r="L377" s="143" t="s">
        <v>104</v>
      </c>
      <c r="M377" s="137">
        <v>46</v>
      </c>
      <c r="N377" s="128" t="s">
        <v>44</v>
      </c>
      <c r="O377" s="128" t="s">
        <v>41</v>
      </c>
      <c r="P377" s="128">
        <v>1</v>
      </c>
      <c r="Q377" s="126">
        <f>(D377*G377)*B377</f>
        <v>0</v>
      </c>
    </row>
    <row r="378" spans="1:17" ht="12.75">
      <c r="A378" s="144" t="s">
        <v>578</v>
      </c>
      <c r="B378" s="114"/>
      <c r="C378" s="128" t="s">
        <v>41</v>
      </c>
      <c r="D378" s="138">
        <v>20</v>
      </c>
      <c r="E378" s="203">
        <v>5</v>
      </c>
      <c r="F378" s="118">
        <f>G378*137</f>
        <v>84.94</v>
      </c>
      <c r="G378" s="131">
        <v>0.62</v>
      </c>
      <c r="H378" s="132">
        <v>1</v>
      </c>
      <c r="I378" s="133" t="s">
        <v>195</v>
      </c>
      <c r="J378" s="161" t="s">
        <v>371</v>
      </c>
      <c r="K378" s="180" t="s">
        <v>243</v>
      </c>
      <c r="L378" s="143" t="s">
        <v>104</v>
      </c>
      <c r="M378" s="137">
        <v>46</v>
      </c>
      <c r="N378" s="128" t="s">
        <v>44</v>
      </c>
      <c r="O378" s="128" t="s">
        <v>41</v>
      </c>
      <c r="P378" s="128">
        <v>1</v>
      </c>
      <c r="Q378" s="126">
        <f>(D378*G378)*B378</f>
        <v>0</v>
      </c>
    </row>
    <row r="379" spans="1:17" ht="12.75">
      <c r="A379" s="144" t="s">
        <v>579</v>
      </c>
      <c r="B379" s="114"/>
      <c r="C379" s="128" t="s">
        <v>41</v>
      </c>
      <c r="D379" s="138">
        <v>20</v>
      </c>
      <c r="E379" s="203">
        <v>5</v>
      </c>
      <c r="F379" s="118">
        <f>G379*137</f>
        <v>94.52999999999999</v>
      </c>
      <c r="G379" s="131">
        <v>0.69</v>
      </c>
      <c r="H379" s="132">
        <v>1</v>
      </c>
      <c r="I379" s="133" t="s">
        <v>195</v>
      </c>
      <c r="J379" s="161" t="s">
        <v>371</v>
      </c>
      <c r="K379" s="180" t="s">
        <v>580</v>
      </c>
      <c r="L379" s="143" t="s">
        <v>104</v>
      </c>
      <c r="M379" s="137">
        <v>46</v>
      </c>
      <c r="N379" s="128" t="s">
        <v>44</v>
      </c>
      <c r="O379" s="128" t="s">
        <v>41</v>
      </c>
      <c r="P379" s="128">
        <v>1</v>
      </c>
      <c r="Q379" s="126">
        <f>(D379*G379)*B379</f>
        <v>0</v>
      </c>
    </row>
    <row r="380" spans="1:17" ht="12.75">
      <c r="A380" s="144" t="s">
        <v>581</v>
      </c>
      <c r="B380" s="114"/>
      <c r="C380" s="128" t="s">
        <v>41</v>
      </c>
      <c r="D380" s="138">
        <v>20</v>
      </c>
      <c r="E380" s="203">
        <v>5</v>
      </c>
      <c r="F380" s="118">
        <f>G380*137</f>
        <v>86.31</v>
      </c>
      <c r="G380" s="131">
        <v>0.63</v>
      </c>
      <c r="H380" s="132">
        <v>1</v>
      </c>
      <c r="I380" s="133" t="s">
        <v>195</v>
      </c>
      <c r="J380" s="161" t="s">
        <v>371</v>
      </c>
      <c r="K380" s="180" t="s">
        <v>582</v>
      </c>
      <c r="L380" s="143" t="s">
        <v>104</v>
      </c>
      <c r="M380" s="137">
        <v>46</v>
      </c>
      <c r="N380" s="128" t="s">
        <v>44</v>
      </c>
      <c r="O380" s="128" t="s">
        <v>41</v>
      </c>
      <c r="P380" s="128">
        <v>1</v>
      </c>
      <c r="Q380" s="126">
        <f>(D380*G380)*B380</f>
        <v>0</v>
      </c>
    </row>
    <row r="381" spans="1:17" ht="12.75">
      <c r="A381" s="144" t="s">
        <v>583</v>
      </c>
      <c r="B381" s="114"/>
      <c r="C381" s="128" t="s">
        <v>41</v>
      </c>
      <c r="D381" s="138">
        <v>20</v>
      </c>
      <c r="E381" s="203">
        <v>5</v>
      </c>
      <c r="F381" s="118">
        <f>G381*137</f>
        <v>87.68</v>
      </c>
      <c r="G381" s="131">
        <v>0.64</v>
      </c>
      <c r="H381" s="132">
        <v>1</v>
      </c>
      <c r="I381" s="133" t="s">
        <v>195</v>
      </c>
      <c r="J381" s="161" t="s">
        <v>371</v>
      </c>
      <c r="K381" s="180" t="s">
        <v>584</v>
      </c>
      <c r="L381" s="143" t="s">
        <v>104</v>
      </c>
      <c r="M381" s="137">
        <v>46</v>
      </c>
      <c r="N381" s="128" t="s">
        <v>44</v>
      </c>
      <c r="O381" s="128" t="s">
        <v>41</v>
      </c>
      <c r="P381" s="128">
        <v>1</v>
      </c>
      <c r="Q381" s="126">
        <f>(D381*G381)*B381</f>
        <v>0</v>
      </c>
    </row>
    <row r="382" spans="1:17" ht="12.75">
      <c r="A382" s="144" t="s">
        <v>585</v>
      </c>
      <c r="B382" s="114"/>
      <c r="C382" s="128" t="s">
        <v>41</v>
      </c>
      <c r="D382" s="138">
        <v>20</v>
      </c>
      <c r="E382" s="203">
        <v>5</v>
      </c>
      <c r="F382" s="118">
        <f>G382*137</f>
        <v>93.16000000000001</v>
      </c>
      <c r="G382" s="131">
        <v>0.68</v>
      </c>
      <c r="H382" s="132">
        <v>1</v>
      </c>
      <c r="I382" s="133" t="s">
        <v>195</v>
      </c>
      <c r="J382" s="161" t="s">
        <v>371</v>
      </c>
      <c r="K382" s="180" t="s">
        <v>586</v>
      </c>
      <c r="L382" s="143" t="s">
        <v>104</v>
      </c>
      <c r="M382" s="137">
        <v>46</v>
      </c>
      <c r="N382" s="128" t="s">
        <v>44</v>
      </c>
      <c r="O382" s="128" t="s">
        <v>41</v>
      </c>
      <c r="P382" s="128">
        <v>1</v>
      </c>
      <c r="Q382" s="126">
        <f>(D382*G382)*B382</f>
        <v>0</v>
      </c>
    </row>
    <row r="383" spans="1:17" ht="12.75">
      <c r="A383" s="144" t="s">
        <v>587</v>
      </c>
      <c r="B383" s="114"/>
      <c r="C383" s="128" t="s">
        <v>41</v>
      </c>
      <c r="D383" s="138">
        <v>20</v>
      </c>
      <c r="E383" s="203">
        <v>5</v>
      </c>
      <c r="F383" s="118">
        <f>G383*137</f>
        <v>84.94</v>
      </c>
      <c r="G383" s="131">
        <v>0.62</v>
      </c>
      <c r="H383" s="132">
        <v>1</v>
      </c>
      <c r="I383" s="133" t="s">
        <v>195</v>
      </c>
      <c r="J383" s="161" t="s">
        <v>371</v>
      </c>
      <c r="K383" s="180" t="s">
        <v>588</v>
      </c>
      <c r="L383" s="143" t="s">
        <v>104</v>
      </c>
      <c r="M383" s="137">
        <v>46</v>
      </c>
      <c r="N383" s="128" t="s">
        <v>44</v>
      </c>
      <c r="O383" s="128" t="s">
        <v>41</v>
      </c>
      <c r="P383" s="128">
        <v>1</v>
      </c>
      <c r="Q383" s="126">
        <f>(D383*G383)*B383</f>
        <v>0</v>
      </c>
    </row>
    <row r="384" spans="1:17" ht="12.75">
      <c r="A384" s="144" t="s">
        <v>589</v>
      </c>
      <c r="B384" s="114"/>
      <c r="C384" s="128" t="s">
        <v>41</v>
      </c>
      <c r="D384" s="138">
        <v>20</v>
      </c>
      <c r="E384" s="203">
        <v>5</v>
      </c>
      <c r="F384" s="118">
        <f>G384*137</f>
        <v>87.68</v>
      </c>
      <c r="G384" s="131">
        <v>0.64</v>
      </c>
      <c r="H384" s="132">
        <v>1</v>
      </c>
      <c r="I384" s="133" t="s">
        <v>195</v>
      </c>
      <c r="J384" s="161" t="s">
        <v>371</v>
      </c>
      <c r="K384" s="180" t="s">
        <v>590</v>
      </c>
      <c r="L384" s="143" t="s">
        <v>104</v>
      </c>
      <c r="M384" s="137">
        <v>46</v>
      </c>
      <c r="N384" s="128" t="s">
        <v>44</v>
      </c>
      <c r="O384" s="128" t="s">
        <v>41</v>
      </c>
      <c r="P384" s="128">
        <v>1</v>
      </c>
      <c r="Q384" s="126">
        <f>(D384*G384)*B384</f>
        <v>0</v>
      </c>
    </row>
    <row r="385" spans="1:17" ht="12.75">
      <c r="A385" s="144" t="s">
        <v>591</v>
      </c>
      <c r="B385" s="114"/>
      <c r="C385" s="128" t="s">
        <v>41</v>
      </c>
      <c r="D385" s="138">
        <v>20</v>
      </c>
      <c r="E385" s="203">
        <v>5</v>
      </c>
      <c r="F385" s="118">
        <f>G385*137</f>
        <v>93.16000000000001</v>
      </c>
      <c r="G385" s="142">
        <v>0.68</v>
      </c>
      <c r="H385" s="132">
        <v>1</v>
      </c>
      <c r="I385" s="133" t="s">
        <v>195</v>
      </c>
      <c r="J385" s="161" t="s">
        <v>374</v>
      </c>
      <c r="K385" s="180" t="s">
        <v>375</v>
      </c>
      <c r="L385" s="143" t="s">
        <v>104</v>
      </c>
      <c r="M385" s="137">
        <v>46</v>
      </c>
      <c r="N385" s="128" t="s">
        <v>44</v>
      </c>
      <c r="O385" s="128" t="s">
        <v>41</v>
      </c>
      <c r="P385" s="128">
        <v>1</v>
      </c>
      <c r="Q385" s="126">
        <f>(D385*G385)*B385</f>
        <v>0</v>
      </c>
    </row>
    <row r="386" spans="1:17" ht="12.75">
      <c r="A386" s="144" t="s">
        <v>592</v>
      </c>
      <c r="B386" s="114"/>
      <c r="C386" s="128" t="s">
        <v>41</v>
      </c>
      <c r="D386" s="138">
        <v>20</v>
      </c>
      <c r="E386" s="203">
        <v>5</v>
      </c>
      <c r="F386" s="118">
        <f>G386*137</f>
        <v>105.49000000000001</v>
      </c>
      <c r="G386" s="131">
        <v>0.77</v>
      </c>
      <c r="H386" s="132">
        <v>1</v>
      </c>
      <c r="I386" s="133" t="s">
        <v>195</v>
      </c>
      <c r="J386" s="161" t="s">
        <v>374</v>
      </c>
      <c r="K386" s="180" t="s">
        <v>593</v>
      </c>
      <c r="L386" s="143" t="s">
        <v>104</v>
      </c>
      <c r="M386" s="137">
        <v>46</v>
      </c>
      <c r="N386" s="128" t="s">
        <v>44</v>
      </c>
      <c r="O386" s="128" t="s">
        <v>41</v>
      </c>
      <c r="P386" s="128">
        <v>1</v>
      </c>
      <c r="Q386" s="126">
        <f>(D386*G386)*B386</f>
        <v>0</v>
      </c>
    </row>
    <row r="387" spans="1:17" ht="12.75">
      <c r="A387" s="144" t="s">
        <v>594</v>
      </c>
      <c r="B387" s="114"/>
      <c r="C387" s="128" t="s">
        <v>41</v>
      </c>
      <c r="D387" s="138">
        <v>20</v>
      </c>
      <c r="E387" s="203">
        <v>5</v>
      </c>
      <c r="F387" s="118">
        <f>G387*137</f>
        <v>113.71</v>
      </c>
      <c r="G387" s="131">
        <v>0.83</v>
      </c>
      <c r="H387" s="132">
        <v>1</v>
      </c>
      <c r="I387" s="133" t="s">
        <v>195</v>
      </c>
      <c r="J387" s="161" t="s">
        <v>374</v>
      </c>
      <c r="K387" s="180" t="s">
        <v>595</v>
      </c>
      <c r="L387" s="143" t="s">
        <v>104</v>
      </c>
      <c r="M387" s="137">
        <v>46</v>
      </c>
      <c r="N387" s="128" t="s">
        <v>44</v>
      </c>
      <c r="O387" s="128" t="s">
        <v>41</v>
      </c>
      <c r="P387" s="128">
        <v>1</v>
      </c>
      <c r="Q387" s="126">
        <f>(D387*G387)*B387</f>
        <v>0</v>
      </c>
    </row>
    <row r="388" spans="1:17" ht="12.75">
      <c r="A388" s="144" t="s">
        <v>596</v>
      </c>
      <c r="B388" s="114"/>
      <c r="C388" s="128" t="s">
        <v>41</v>
      </c>
      <c r="D388" s="138">
        <v>20</v>
      </c>
      <c r="E388" s="203">
        <v>5</v>
      </c>
      <c r="F388" s="118">
        <f>G388*137</f>
        <v>102.75</v>
      </c>
      <c r="G388" s="131">
        <v>0.75</v>
      </c>
      <c r="H388" s="132">
        <v>1</v>
      </c>
      <c r="I388" s="133" t="s">
        <v>195</v>
      </c>
      <c r="J388" s="161" t="s">
        <v>374</v>
      </c>
      <c r="K388" s="180" t="s">
        <v>597</v>
      </c>
      <c r="L388" s="143" t="s">
        <v>104</v>
      </c>
      <c r="M388" s="137">
        <v>46</v>
      </c>
      <c r="N388" s="128" t="s">
        <v>44</v>
      </c>
      <c r="O388" s="128" t="s">
        <v>41</v>
      </c>
      <c r="P388" s="128">
        <v>1</v>
      </c>
      <c r="Q388" s="126">
        <f>(D388*G388)*B388</f>
        <v>0</v>
      </c>
    </row>
    <row r="389" spans="1:17" ht="12.75">
      <c r="A389" s="205" t="s">
        <v>598</v>
      </c>
      <c r="B389" s="114"/>
      <c r="C389" s="128" t="s">
        <v>41</v>
      </c>
      <c r="D389" s="138">
        <v>20</v>
      </c>
      <c r="E389" s="128">
        <v>5</v>
      </c>
      <c r="F389" s="118">
        <f>G389*137</f>
        <v>105.49000000000001</v>
      </c>
      <c r="G389" s="131">
        <v>0.77</v>
      </c>
      <c r="H389" s="132">
        <v>1</v>
      </c>
      <c r="I389" s="133" t="s">
        <v>195</v>
      </c>
      <c r="J389" s="161" t="s">
        <v>374</v>
      </c>
      <c r="K389" s="180" t="s">
        <v>264</v>
      </c>
      <c r="L389" s="143" t="s">
        <v>104</v>
      </c>
      <c r="M389" s="137">
        <v>46</v>
      </c>
      <c r="N389" s="128" t="s">
        <v>44</v>
      </c>
      <c r="O389" s="128" t="s">
        <v>41</v>
      </c>
      <c r="P389" s="128">
        <v>1</v>
      </c>
      <c r="Q389" s="126">
        <f>(D389*G389)*B389</f>
        <v>0</v>
      </c>
    </row>
    <row r="390" spans="1:17" ht="12.75">
      <c r="A390" s="205" t="s">
        <v>599</v>
      </c>
      <c r="B390" s="114"/>
      <c r="C390" s="128" t="s">
        <v>41</v>
      </c>
      <c r="D390" s="138">
        <v>20</v>
      </c>
      <c r="E390" s="128">
        <v>5</v>
      </c>
      <c r="F390" s="118">
        <f>G390*137</f>
        <v>101.38</v>
      </c>
      <c r="G390" s="131">
        <v>0.74</v>
      </c>
      <c r="H390" s="132">
        <v>1</v>
      </c>
      <c r="I390" s="133" t="s">
        <v>195</v>
      </c>
      <c r="J390" s="161" t="s">
        <v>374</v>
      </c>
      <c r="K390" s="180" t="s">
        <v>262</v>
      </c>
      <c r="L390" s="143" t="s">
        <v>104</v>
      </c>
      <c r="M390" s="137">
        <v>46</v>
      </c>
      <c r="N390" s="128" t="s">
        <v>44</v>
      </c>
      <c r="O390" s="128" t="s">
        <v>41</v>
      </c>
      <c r="P390" s="128">
        <v>1</v>
      </c>
      <c r="Q390" s="126">
        <f>(D390*G390)*B390</f>
        <v>0</v>
      </c>
    </row>
    <row r="391" spans="1:17" ht="12.75">
      <c r="A391" s="205" t="s">
        <v>600</v>
      </c>
      <c r="B391" s="114"/>
      <c r="C391" s="128" t="s">
        <v>41</v>
      </c>
      <c r="D391" s="138">
        <v>20</v>
      </c>
      <c r="E391" s="128">
        <v>5</v>
      </c>
      <c r="F391" s="118">
        <f>G391*137</f>
        <v>105.49000000000001</v>
      </c>
      <c r="G391" s="131">
        <v>0.77</v>
      </c>
      <c r="H391" s="132">
        <v>1</v>
      </c>
      <c r="I391" s="133" t="s">
        <v>195</v>
      </c>
      <c r="J391" s="161" t="s">
        <v>374</v>
      </c>
      <c r="K391" s="180" t="s">
        <v>601</v>
      </c>
      <c r="L391" s="143" t="s">
        <v>104</v>
      </c>
      <c r="M391" s="137">
        <v>47</v>
      </c>
      <c r="N391" s="128" t="s">
        <v>44</v>
      </c>
      <c r="O391" s="128" t="s">
        <v>41</v>
      </c>
      <c r="P391" s="128">
        <v>1</v>
      </c>
      <c r="Q391" s="126">
        <f>(D391*G391)*B391</f>
        <v>0</v>
      </c>
    </row>
    <row r="392" spans="1:17" ht="12.75">
      <c r="A392" s="205" t="s">
        <v>602</v>
      </c>
      <c r="B392" s="114"/>
      <c r="C392" s="128" t="s">
        <v>41</v>
      </c>
      <c r="D392" s="138">
        <v>20</v>
      </c>
      <c r="E392" s="128">
        <v>5</v>
      </c>
      <c r="F392" s="118">
        <f>G392*137</f>
        <v>105.49000000000001</v>
      </c>
      <c r="G392" s="131">
        <v>0.77</v>
      </c>
      <c r="H392" s="132">
        <v>1</v>
      </c>
      <c r="I392" s="133" t="s">
        <v>195</v>
      </c>
      <c r="J392" s="161" t="s">
        <v>374</v>
      </c>
      <c r="K392" s="180" t="s">
        <v>603</v>
      </c>
      <c r="L392" s="143" t="s">
        <v>104</v>
      </c>
      <c r="M392" s="137">
        <v>47</v>
      </c>
      <c r="N392" s="128" t="s">
        <v>44</v>
      </c>
      <c r="O392" s="128" t="s">
        <v>41</v>
      </c>
      <c r="P392" s="128">
        <v>1</v>
      </c>
      <c r="Q392" s="126">
        <f>(D392*G392)*B392</f>
        <v>0</v>
      </c>
    </row>
    <row r="393" spans="1:17" ht="12.75">
      <c r="A393" s="205"/>
      <c r="B393" s="186"/>
      <c r="C393" s="99"/>
      <c r="D393" s="99"/>
      <c r="E393" s="99"/>
      <c r="F393" s="118">
        <f>G393*137</f>
        <v>0</v>
      </c>
      <c r="G393" s="142"/>
      <c r="H393" s="191"/>
      <c r="I393" s="192"/>
      <c r="J393" s="161"/>
      <c r="K393" s="212" t="s">
        <v>289</v>
      </c>
      <c r="L393" s="143"/>
      <c r="M393" s="194"/>
      <c r="N393" s="99"/>
      <c r="O393" s="99"/>
      <c r="P393" s="99"/>
      <c r="Q393" s="106" t="s">
        <v>15</v>
      </c>
    </row>
    <row r="394" spans="1:17" ht="12.75">
      <c r="A394" s="205" t="s">
        <v>604</v>
      </c>
      <c r="B394" s="114"/>
      <c r="C394" s="128" t="s">
        <v>41</v>
      </c>
      <c r="D394" s="128">
        <v>15</v>
      </c>
      <c r="E394" s="128">
        <v>5</v>
      </c>
      <c r="F394" s="118">
        <f>G394*137</f>
        <v>97.27</v>
      </c>
      <c r="G394" s="142">
        <v>0.71</v>
      </c>
      <c r="H394" s="132">
        <v>1</v>
      </c>
      <c r="I394" s="133" t="s">
        <v>195</v>
      </c>
      <c r="J394" s="161" t="s">
        <v>303</v>
      </c>
      <c r="K394" s="180" t="s">
        <v>605</v>
      </c>
      <c r="L394" s="143" t="s">
        <v>108</v>
      </c>
      <c r="M394" s="137">
        <v>47</v>
      </c>
      <c r="N394" s="128" t="s">
        <v>44</v>
      </c>
      <c r="O394" s="128" t="s">
        <v>41</v>
      </c>
      <c r="P394" s="128">
        <v>1</v>
      </c>
      <c r="Q394" s="126">
        <f>(D394*G394)*B394</f>
        <v>0</v>
      </c>
    </row>
    <row r="395" spans="1:17" ht="12.75">
      <c r="A395" s="144" t="s">
        <v>606</v>
      </c>
      <c r="B395" s="114"/>
      <c r="C395" s="128" t="s">
        <v>41</v>
      </c>
      <c r="D395" s="128">
        <v>15</v>
      </c>
      <c r="E395" s="107">
        <v>5</v>
      </c>
      <c r="F395" s="118">
        <f>G395*137</f>
        <v>86.31</v>
      </c>
      <c r="G395" s="142">
        <v>0.63</v>
      </c>
      <c r="H395" s="132">
        <v>1</v>
      </c>
      <c r="I395" s="133" t="s">
        <v>195</v>
      </c>
      <c r="J395" s="161" t="s">
        <v>303</v>
      </c>
      <c r="K395" s="180" t="s">
        <v>607</v>
      </c>
      <c r="L395" s="143" t="s">
        <v>108</v>
      </c>
      <c r="M395" s="137">
        <v>47</v>
      </c>
      <c r="N395" s="128" t="s">
        <v>44</v>
      </c>
      <c r="O395" s="128" t="s">
        <v>41</v>
      </c>
      <c r="P395" s="128">
        <v>1</v>
      </c>
      <c r="Q395" s="177">
        <f>(D395*G395)*B395</f>
        <v>0</v>
      </c>
    </row>
    <row r="396" spans="1:17" ht="12.75">
      <c r="A396" s="144" t="s">
        <v>608</v>
      </c>
      <c r="B396" s="114"/>
      <c r="C396" s="128" t="s">
        <v>41</v>
      </c>
      <c r="D396" s="128">
        <v>15</v>
      </c>
      <c r="E396" s="107">
        <v>5</v>
      </c>
      <c r="F396" s="118">
        <f>G396*137</f>
        <v>91.79</v>
      </c>
      <c r="G396" s="131">
        <v>0.67</v>
      </c>
      <c r="H396" s="132">
        <v>1</v>
      </c>
      <c r="I396" s="133" t="s">
        <v>195</v>
      </c>
      <c r="J396" s="161" t="s">
        <v>303</v>
      </c>
      <c r="K396" s="180" t="s">
        <v>447</v>
      </c>
      <c r="L396" s="143" t="s">
        <v>108</v>
      </c>
      <c r="M396" s="137">
        <v>47</v>
      </c>
      <c r="N396" s="128" t="s">
        <v>44</v>
      </c>
      <c r="O396" s="128" t="s">
        <v>41</v>
      </c>
      <c r="P396" s="128">
        <v>1</v>
      </c>
      <c r="Q396" s="126">
        <f>(D396*G396)*B396</f>
        <v>0</v>
      </c>
    </row>
    <row r="397" spans="1:17" ht="12.75">
      <c r="A397" s="144" t="s">
        <v>609</v>
      </c>
      <c r="B397" s="114"/>
      <c r="C397" s="128" t="s">
        <v>41</v>
      </c>
      <c r="D397" s="128">
        <v>15</v>
      </c>
      <c r="E397" s="107">
        <v>5</v>
      </c>
      <c r="F397" s="118">
        <f>G397*137</f>
        <v>98.64</v>
      </c>
      <c r="G397" s="131">
        <v>0.72</v>
      </c>
      <c r="H397" s="132">
        <v>1</v>
      </c>
      <c r="I397" s="133" t="s">
        <v>195</v>
      </c>
      <c r="J397" s="161" t="s">
        <v>303</v>
      </c>
      <c r="K397" s="180" t="s">
        <v>610</v>
      </c>
      <c r="L397" s="143" t="s">
        <v>108</v>
      </c>
      <c r="M397" s="137">
        <v>47</v>
      </c>
      <c r="N397" s="128" t="s">
        <v>44</v>
      </c>
      <c r="O397" s="128" t="s">
        <v>41</v>
      </c>
      <c r="P397" s="128">
        <v>1</v>
      </c>
      <c r="Q397" s="126">
        <f>(D397*G397)*B397</f>
        <v>0</v>
      </c>
    </row>
    <row r="398" spans="1:17" ht="12.75">
      <c r="A398" s="144" t="s">
        <v>611</v>
      </c>
      <c r="B398" s="114"/>
      <c r="C398" s="128" t="s">
        <v>41</v>
      </c>
      <c r="D398" s="128">
        <v>15</v>
      </c>
      <c r="E398" s="107">
        <v>5</v>
      </c>
      <c r="F398" s="118">
        <f>G398*137</f>
        <v>93.16000000000001</v>
      </c>
      <c r="G398" s="142">
        <v>0.68</v>
      </c>
      <c r="H398" s="132">
        <v>1</v>
      </c>
      <c r="I398" s="133" t="s">
        <v>195</v>
      </c>
      <c r="J398" s="161" t="s">
        <v>121</v>
      </c>
      <c r="K398" s="180" t="s">
        <v>301</v>
      </c>
      <c r="L398" s="143" t="s">
        <v>108</v>
      </c>
      <c r="M398" s="137">
        <v>47</v>
      </c>
      <c r="N398" s="128" t="s">
        <v>44</v>
      </c>
      <c r="O398" s="128" t="s">
        <v>41</v>
      </c>
      <c r="P398" s="128">
        <v>1</v>
      </c>
      <c r="Q398" s="126">
        <f>(D398*G398)*B398</f>
        <v>0</v>
      </c>
    </row>
    <row r="399" spans="1:17" ht="12.75">
      <c r="A399" s="144" t="s">
        <v>612</v>
      </c>
      <c r="B399" s="114"/>
      <c r="C399" s="128" t="s">
        <v>41</v>
      </c>
      <c r="D399" s="128">
        <v>15</v>
      </c>
      <c r="E399" s="107">
        <v>5</v>
      </c>
      <c r="F399" s="118">
        <f>G399*137</f>
        <v>84.94</v>
      </c>
      <c r="G399" s="142">
        <v>0.62</v>
      </c>
      <c r="H399" s="132">
        <v>1</v>
      </c>
      <c r="I399" s="133" t="s">
        <v>195</v>
      </c>
      <c r="J399" s="161" t="s">
        <v>121</v>
      </c>
      <c r="K399" s="180" t="s">
        <v>294</v>
      </c>
      <c r="L399" s="143" t="s">
        <v>108</v>
      </c>
      <c r="M399" s="137">
        <v>47</v>
      </c>
      <c r="N399" s="128" t="s">
        <v>44</v>
      </c>
      <c r="O399" s="128" t="s">
        <v>41</v>
      </c>
      <c r="P399" s="128">
        <v>1</v>
      </c>
      <c r="Q399" s="126">
        <f>(D399*G399)*B399</f>
        <v>0</v>
      </c>
    </row>
    <row r="400" spans="1:17" ht="12.75">
      <c r="A400" s="144" t="s">
        <v>613</v>
      </c>
      <c r="B400" s="114"/>
      <c r="C400" s="128" t="s">
        <v>41</v>
      </c>
      <c r="D400" s="128">
        <v>15</v>
      </c>
      <c r="E400" s="107">
        <v>5</v>
      </c>
      <c r="F400" s="118">
        <f>G400*137</f>
        <v>104.12</v>
      </c>
      <c r="G400" s="142">
        <v>0.76</v>
      </c>
      <c r="H400" s="132">
        <v>1</v>
      </c>
      <c r="I400" s="133" t="s">
        <v>195</v>
      </c>
      <c r="J400" s="161" t="s">
        <v>121</v>
      </c>
      <c r="K400" s="180" t="s">
        <v>614</v>
      </c>
      <c r="L400" s="143" t="s">
        <v>108</v>
      </c>
      <c r="M400" s="137">
        <v>47</v>
      </c>
      <c r="N400" s="128" t="s">
        <v>44</v>
      </c>
      <c r="O400" s="128" t="s">
        <v>41</v>
      </c>
      <c r="P400" s="128">
        <v>1</v>
      </c>
      <c r="Q400" s="126">
        <f>(D400*G400)*B400</f>
        <v>0</v>
      </c>
    </row>
    <row r="401" spans="1:17" ht="12.75">
      <c r="A401" s="144" t="s">
        <v>615</v>
      </c>
      <c r="B401" s="114"/>
      <c r="C401" s="128" t="s">
        <v>41</v>
      </c>
      <c r="D401" s="128">
        <v>15</v>
      </c>
      <c r="E401" s="107">
        <v>5</v>
      </c>
      <c r="F401" s="118">
        <f>G401*137</f>
        <v>97.27</v>
      </c>
      <c r="G401" s="142">
        <v>0.71</v>
      </c>
      <c r="H401" s="132">
        <v>1</v>
      </c>
      <c r="I401" s="133" t="s">
        <v>195</v>
      </c>
      <c r="J401" s="161" t="s">
        <v>121</v>
      </c>
      <c r="K401" s="180" t="s">
        <v>297</v>
      </c>
      <c r="L401" s="143" t="s">
        <v>108</v>
      </c>
      <c r="M401" s="137">
        <v>47</v>
      </c>
      <c r="N401" s="128" t="s">
        <v>44</v>
      </c>
      <c r="O401" s="128" t="s">
        <v>41</v>
      </c>
      <c r="P401" s="128">
        <v>1</v>
      </c>
      <c r="Q401" s="126">
        <f>(D401*G401)*B401</f>
        <v>0</v>
      </c>
    </row>
    <row r="402" spans="1:17" ht="12.75">
      <c r="A402" s="144" t="s">
        <v>616</v>
      </c>
      <c r="B402" s="114"/>
      <c r="C402" s="128" t="s">
        <v>41</v>
      </c>
      <c r="D402" s="128">
        <v>15</v>
      </c>
      <c r="E402" s="107">
        <v>5</v>
      </c>
      <c r="F402" s="118">
        <f>G402*137</f>
        <v>119.19</v>
      </c>
      <c r="G402" s="142">
        <v>0.87</v>
      </c>
      <c r="H402" s="132">
        <v>1</v>
      </c>
      <c r="I402" s="133" t="s">
        <v>195</v>
      </c>
      <c r="J402" s="161" t="s">
        <v>121</v>
      </c>
      <c r="K402" s="180" t="s">
        <v>617</v>
      </c>
      <c r="L402" s="143" t="s">
        <v>108</v>
      </c>
      <c r="M402" s="137">
        <v>47</v>
      </c>
      <c r="N402" s="128" t="s">
        <v>44</v>
      </c>
      <c r="O402" s="128" t="s">
        <v>41</v>
      </c>
      <c r="P402" s="128">
        <v>1</v>
      </c>
      <c r="Q402" s="126">
        <f>(D402*G402)*B402</f>
        <v>0</v>
      </c>
    </row>
    <row r="403" spans="1:17" ht="12.75">
      <c r="A403" s="144" t="s">
        <v>618</v>
      </c>
      <c r="B403" s="114"/>
      <c r="C403" s="128" t="s">
        <v>41</v>
      </c>
      <c r="D403" s="128">
        <v>15</v>
      </c>
      <c r="E403" s="107">
        <v>5</v>
      </c>
      <c r="F403" s="118">
        <f>G403*137</f>
        <v>80.83</v>
      </c>
      <c r="G403" s="142">
        <v>0.59</v>
      </c>
      <c r="H403" s="132">
        <v>1</v>
      </c>
      <c r="I403" s="133" t="s">
        <v>195</v>
      </c>
      <c r="J403" s="161" t="s">
        <v>121</v>
      </c>
      <c r="K403" s="180" t="s">
        <v>536</v>
      </c>
      <c r="L403" s="143" t="s">
        <v>108</v>
      </c>
      <c r="M403" s="137">
        <v>47</v>
      </c>
      <c r="N403" s="128" t="s">
        <v>44</v>
      </c>
      <c r="O403" s="128" t="s">
        <v>41</v>
      </c>
      <c r="P403" s="128">
        <v>1</v>
      </c>
      <c r="Q403" s="126">
        <f>(D403*G403)*B403</f>
        <v>0</v>
      </c>
    </row>
    <row r="404" spans="1:17" ht="12.75">
      <c r="A404" s="144" t="s">
        <v>619</v>
      </c>
      <c r="B404" s="114"/>
      <c r="C404" s="128" t="s">
        <v>41</v>
      </c>
      <c r="D404" s="128">
        <v>15</v>
      </c>
      <c r="E404" s="107">
        <v>5</v>
      </c>
      <c r="F404" s="118">
        <f>G404*137</f>
        <v>113.71</v>
      </c>
      <c r="G404" s="142">
        <v>0.83</v>
      </c>
      <c r="H404" s="132">
        <v>1</v>
      </c>
      <c r="I404" s="133" t="s">
        <v>195</v>
      </c>
      <c r="J404" s="161" t="s">
        <v>308</v>
      </c>
      <c r="K404" s="180" t="s">
        <v>315</v>
      </c>
      <c r="L404" s="143" t="s">
        <v>108</v>
      </c>
      <c r="M404" s="137">
        <v>47</v>
      </c>
      <c r="N404" s="128" t="s">
        <v>44</v>
      </c>
      <c r="O404" s="128" t="s">
        <v>41</v>
      </c>
      <c r="P404" s="128">
        <v>1</v>
      </c>
      <c r="Q404" s="126">
        <f>(D404*G404)*B404</f>
        <v>0</v>
      </c>
    </row>
    <row r="405" spans="1:17" ht="12.75">
      <c r="A405" s="144" t="s">
        <v>620</v>
      </c>
      <c r="B405" s="114"/>
      <c r="C405" s="128" t="s">
        <v>41</v>
      </c>
      <c r="D405" s="128">
        <v>15</v>
      </c>
      <c r="E405" s="107">
        <v>5</v>
      </c>
      <c r="F405" s="118">
        <f>G405*137</f>
        <v>104.12</v>
      </c>
      <c r="G405" s="142">
        <v>0.76</v>
      </c>
      <c r="H405" s="132">
        <v>1</v>
      </c>
      <c r="I405" s="133" t="s">
        <v>195</v>
      </c>
      <c r="J405" s="161" t="s">
        <v>308</v>
      </c>
      <c r="K405" s="180" t="s">
        <v>381</v>
      </c>
      <c r="L405" s="143" t="s">
        <v>108</v>
      </c>
      <c r="M405" s="137">
        <v>47</v>
      </c>
      <c r="N405" s="128" t="s">
        <v>44</v>
      </c>
      <c r="O405" s="128" t="s">
        <v>41</v>
      </c>
      <c r="P405" s="128">
        <v>1</v>
      </c>
      <c r="Q405" s="126">
        <f>(D405*G405)*B405</f>
        <v>0</v>
      </c>
    </row>
    <row r="406" spans="1:17" ht="12.75">
      <c r="A406" s="144" t="s">
        <v>621</v>
      </c>
      <c r="B406" s="114"/>
      <c r="C406" s="128" t="s">
        <v>41</v>
      </c>
      <c r="D406" s="128">
        <v>15</v>
      </c>
      <c r="E406" s="107">
        <v>5</v>
      </c>
      <c r="F406" s="118">
        <f>G406*137</f>
        <v>109.60000000000001</v>
      </c>
      <c r="G406" s="142">
        <v>0.8</v>
      </c>
      <c r="H406" s="132">
        <v>1</v>
      </c>
      <c r="I406" s="133" t="s">
        <v>195</v>
      </c>
      <c r="J406" s="161" t="s">
        <v>308</v>
      </c>
      <c r="K406" s="180" t="s">
        <v>382</v>
      </c>
      <c r="L406" s="143" t="s">
        <v>108</v>
      </c>
      <c r="M406" s="137">
        <v>47</v>
      </c>
      <c r="N406" s="128" t="s">
        <v>44</v>
      </c>
      <c r="O406" s="128" t="s">
        <v>41</v>
      </c>
      <c r="P406" s="128">
        <v>1</v>
      </c>
      <c r="Q406" s="126">
        <f>(D406*G406)*B406</f>
        <v>0</v>
      </c>
    </row>
    <row r="407" spans="1:17" ht="12.75">
      <c r="A407" s="144" t="s">
        <v>622</v>
      </c>
      <c r="B407" s="114"/>
      <c r="C407" s="128" t="s">
        <v>41</v>
      </c>
      <c r="D407" s="128">
        <v>20</v>
      </c>
      <c r="E407" s="107">
        <v>5</v>
      </c>
      <c r="F407" s="118">
        <f>G407*137</f>
        <v>84.94</v>
      </c>
      <c r="G407" s="142">
        <v>0.62</v>
      </c>
      <c r="H407" s="132">
        <v>1</v>
      </c>
      <c r="I407" s="133" t="s">
        <v>195</v>
      </c>
      <c r="J407" s="161" t="s">
        <v>291</v>
      </c>
      <c r="K407" s="180" t="s">
        <v>311</v>
      </c>
      <c r="L407" s="143" t="s">
        <v>439</v>
      </c>
      <c r="M407" s="137">
        <v>47</v>
      </c>
      <c r="N407" s="128" t="s">
        <v>44</v>
      </c>
      <c r="O407" s="128" t="s">
        <v>41</v>
      </c>
      <c r="P407" s="128">
        <v>1</v>
      </c>
      <c r="Q407" s="126">
        <f>(D407*G407)*B407</f>
        <v>0</v>
      </c>
    </row>
    <row r="408" spans="1:17" ht="12.75">
      <c r="A408" s="144" t="s">
        <v>623</v>
      </c>
      <c r="B408" s="114"/>
      <c r="C408" s="128" t="s">
        <v>41</v>
      </c>
      <c r="D408" s="128">
        <v>20</v>
      </c>
      <c r="E408" s="107">
        <v>5</v>
      </c>
      <c r="F408" s="118">
        <f>G408*137</f>
        <v>67.13</v>
      </c>
      <c r="G408" s="131">
        <v>0.49</v>
      </c>
      <c r="H408" s="132">
        <v>1</v>
      </c>
      <c r="I408" s="133" t="s">
        <v>195</v>
      </c>
      <c r="J408" s="161" t="s">
        <v>291</v>
      </c>
      <c r="K408" s="180" t="s">
        <v>292</v>
      </c>
      <c r="L408" s="143" t="s">
        <v>439</v>
      </c>
      <c r="M408" s="137">
        <v>48</v>
      </c>
      <c r="N408" s="128" t="s">
        <v>44</v>
      </c>
      <c r="O408" s="128" t="s">
        <v>41</v>
      </c>
      <c r="P408" s="128">
        <v>1</v>
      </c>
      <c r="Q408" s="126">
        <f>(D408*G408)*B408</f>
        <v>0</v>
      </c>
    </row>
    <row r="409" spans="1:17" ht="12.75">
      <c r="A409" s="144" t="s">
        <v>624</v>
      </c>
      <c r="B409" s="114"/>
      <c r="C409" s="128" t="s">
        <v>41</v>
      </c>
      <c r="D409" s="128">
        <v>20</v>
      </c>
      <c r="E409" s="107">
        <v>5</v>
      </c>
      <c r="F409" s="118">
        <f>G409*137</f>
        <v>68.5</v>
      </c>
      <c r="G409" s="131">
        <v>0.5</v>
      </c>
      <c r="H409" s="132">
        <v>1</v>
      </c>
      <c r="I409" s="133" t="s">
        <v>195</v>
      </c>
      <c r="J409" s="161" t="s">
        <v>291</v>
      </c>
      <c r="K409" s="180" t="s">
        <v>625</v>
      </c>
      <c r="L409" s="143" t="s">
        <v>439</v>
      </c>
      <c r="M409" s="137">
        <v>48</v>
      </c>
      <c r="N409" s="128" t="s">
        <v>44</v>
      </c>
      <c r="O409" s="128" t="s">
        <v>41</v>
      </c>
      <c r="P409" s="128">
        <v>1</v>
      </c>
      <c r="Q409" s="126">
        <f>(D409*G409)*B409</f>
        <v>0</v>
      </c>
    </row>
    <row r="410" spans="1:17" ht="12.75">
      <c r="A410" s="205"/>
      <c r="B410" s="186"/>
      <c r="C410" s="99"/>
      <c r="D410" s="99"/>
      <c r="E410" s="99"/>
      <c r="F410" s="118">
        <f>G410*137</f>
        <v>0</v>
      </c>
      <c r="G410" s="142"/>
      <c r="H410" s="191"/>
      <c r="I410" s="192"/>
      <c r="J410" s="161"/>
      <c r="K410" s="212" t="s">
        <v>334</v>
      </c>
      <c r="L410" s="143"/>
      <c r="M410" s="194"/>
      <c r="N410" s="99"/>
      <c r="O410" s="99"/>
      <c r="P410" s="99"/>
      <c r="Q410" s="106" t="s">
        <v>15</v>
      </c>
    </row>
    <row r="411" spans="1:17" ht="12.75">
      <c r="A411" s="139" t="s">
        <v>626</v>
      </c>
      <c r="B411" s="264"/>
      <c r="C411" s="138" t="s">
        <v>41</v>
      </c>
      <c r="D411" s="138">
        <v>30</v>
      </c>
      <c r="E411" s="203">
        <v>10</v>
      </c>
      <c r="F411" s="118">
        <f>G411*137</f>
        <v>95.89999999999999</v>
      </c>
      <c r="G411" s="142">
        <v>0.7</v>
      </c>
      <c r="H411" s="132">
        <v>1</v>
      </c>
      <c r="I411" s="133" t="s">
        <v>195</v>
      </c>
      <c r="J411" s="161" t="s">
        <v>121</v>
      </c>
      <c r="K411" s="135" t="s">
        <v>627</v>
      </c>
      <c r="L411" s="143" t="s">
        <v>466</v>
      </c>
      <c r="M411" s="137">
        <v>48</v>
      </c>
      <c r="N411" s="138" t="s">
        <v>44</v>
      </c>
      <c r="O411" s="138" t="s">
        <v>41</v>
      </c>
      <c r="P411" s="138">
        <v>1</v>
      </c>
      <c r="Q411" s="177">
        <f>(D411*G411)*B411</f>
        <v>0</v>
      </c>
    </row>
    <row r="412" spans="1:17" ht="12.75">
      <c r="A412" s="144" t="s">
        <v>628</v>
      </c>
      <c r="B412" s="264"/>
      <c r="C412" s="128" t="s">
        <v>41</v>
      </c>
      <c r="D412" s="138">
        <v>30</v>
      </c>
      <c r="E412" s="203">
        <v>10</v>
      </c>
      <c r="F412" s="118">
        <f>G412*137</f>
        <v>87.68</v>
      </c>
      <c r="G412" s="142">
        <v>0.64</v>
      </c>
      <c r="H412" s="132">
        <v>1</v>
      </c>
      <c r="I412" s="133" t="s">
        <v>195</v>
      </c>
      <c r="J412" s="161" t="s">
        <v>121</v>
      </c>
      <c r="K412" s="180" t="s">
        <v>629</v>
      </c>
      <c r="L412" s="143" t="s">
        <v>466</v>
      </c>
      <c r="M412" s="137">
        <v>48</v>
      </c>
      <c r="N412" s="128" t="s">
        <v>44</v>
      </c>
      <c r="O412" s="128" t="s">
        <v>41</v>
      </c>
      <c r="P412" s="128">
        <v>1</v>
      </c>
      <c r="Q412" s="126">
        <f>(D412*G412)*B412</f>
        <v>0</v>
      </c>
    </row>
    <row r="413" spans="1:17" ht="12.75">
      <c r="A413" s="144" t="s">
        <v>630</v>
      </c>
      <c r="B413" s="264"/>
      <c r="C413" s="128" t="s">
        <v>41</v>
      </c>
      <c r="D413" s="138">
        <v>30</v>
      </c>
      <c r="E413" s="203">
        <v>10</v>
      </c>
      <c r="F413" s="118">
        <f>G413*137</f>
        <v>87.68</v>
      </c>
      <c r="G413" s="142">
        <v>0.64</v>
      </c>
      <c r="H413" s="132">
        <v>1</v>
      </c>
      <c r="I413" s="133" t="s">
        <v>195</v>
      </c>
      <c r="J413" s="161" t="s">
        <v>121</v>
      </c>
      <c r="K413" s="180" t="s">
        <v>631</v>
      </c>
      <c r="L413" s="143" t="s">
        <v>466</v>
      </c>
      <c r="M413" s="137">
        <v>48</v>
      </c>
      <c r="N413" s="128" t="s">
        <v>44</v>
      </c>
      <c r="O413" s="128" t="s">
        <v>41</v>
      </c>
      <c r="P413" s="128">
        <v>1</v>
      </c>
      <c r="Q413" s="126">
        <f>(D413*G413)*B413</f>
        <v>0</v>
      </c>
    </row>
    <row r="414" spans="1:17" ht="12.75">
      <c r="A414" s="139" t="s">
        <v>632</v>
      </c>
      <c r="B414" s="264"/>
      <c r="C414" s="138" t="s">
        <v>41</v>
      </c>
      <c r="D414" s="138">
        <v>30</v>
      </c>
      <c r="E414" s="203">
        <v>10</v>
      </c>
      <c r="F414" s="118">
        <f>G414*137</f>
        <v>94.52999999999999</v>
      </c>
      <c r="G414" s="142">
        <v>0.69</v>
      </c>
      <c r="H414" s="132">
        <v>1</v>
      </c>
      <c r="I414" s="133" t="s">
        <v>195</v>
      </c>
      <c r="J414" s="161" t="s">
        <v>121</v>
      </c>
      <c r="K414" s="135" t="s">
        <v>633</v>
      </c>
      <c r="L414" s="143" t="s">
        <v>466</v>
      </c>
      <c r="M414" s="137">
        <v>48</v>
      </c>
      <c r="N414" s="138" t="s">
        <v>44</v>
      </c>
      <c r="O414" s="138" t="s">
        <v>41</v>
      </c>
      <c r="P414" s="138">
        <v>1</v>
      </c>
      <c r="Q414" s="126">
        <f>(D414*G414)*B414</f>
        <v>0</v>
      </c>
    </row>
    <row r="415" spans="1:17" ht="12.75">
      <c r="A415" s="144" t="s">
        <v>634</v>
      </c>
      <c r="B415" s="264"/>
      <c r="C415" s="128" t="s">
        <v>41</v>
      </c>
      <c r="D415" s="138">
        <v>30</v>
      </c>
      <c r="E415" s="203">
        <v>10</v>
      </c>
      <c r="F415" s="118">
        <f>G415*137</f>
        <v>87.68</v>
      </c>
      <c r="G415" s="142">
        <v>0.64</v>
      </c>
      <c r="H415" s="132">
        <v>1</v>
      </c>
      <c r="I415" s="133" t="s">
        <v>195</v>
      </c>
      <c r="J415" s="161" t="s">
        <v>121</v>
      </c>
      <c r="K415" s="180" t="s">
        <v>536</v>
      </c>
      <c r="L415" s="143" t="s">
        <v>466</v>
      </c>
      <c r="M415" s="137">
        <v>48</v>
      </c>
      <c r="N415" s="128" t="s">
        <v>44</v>
      </c>
      <c r="O415" s="128" t="s">
        <v>41</v>
      </c>
      <c r="P415" s="128">
        <v>1</v>
      </c>
      <c r="Q415" s="126">
        <f>(D415*G415)*B415</f>
        <v>0</v>
      </c>
    </row>
    <row r="416" spans="1:17" ht="12.75">
      <c r="A416" s="144" t="s">
        <v>635</v>
      </c>
      <c r="B416" s="264"/>
      <c r="C416" s="128" t="s">
        <v>41</v>
      </c>
      <c r="D416" s="128">
        <v>30</v>
      </c>
      <c r="E416" s="107">
        <v>15</v>
      </c>
      <c r="F416" s="118">
        <f>G416*137</f>
        <v>97.27</v>
      </c>
      <c r="G416" s="142">
        <v>0.71</v>
      </c>
      <c r="H416" s="132">
        <v>1</v>
      </c>
      <c r="I416" s="133" t="s">
        <v>195</v>
      </c>
      <c r="J416" s="161" t="s">
        <v>336</v>
      </c>
      <c r="K416" s="180" t="s">
        <v>337</v>
      </c>
      <c r="L416" s="143" t="s">
        <v>338</v>
      </c>
      <c r="M416" s="137">
        <v>48</v>
      </c>
      <c r="N416" s="128" t="s">
        <v>44</v>
      </c>
      <c r="O416" s="128" t="s">
        <v>41</v>
      </c>
      <c r="P416" s="128">
        <v>1</v>
      </c>
      <c r="Q416" s="126">
        <f>(D416*G416)*B416</f>
        <v>0</v>
      </c>
    </row>
    <row r="417" spans="1:17" ht="12.75">
      <c r="A417" s="144" t="s">
        <v>636</v>
      </c>
      <c r="B417" s="264"/>
      <c r="C417" s="128" t="s">
        <v>41</v>
      </c>
      <c r="D417" s="128">
        <v>30</v>
      </c>
      <c r="E417" s="107">
        <v>15</v>
      </c>
      <c r="F417" s="118">
        <f>G417*137</f>
        <v>90.42</v>
      </c>
      <c r="G417" s="142">
        <v>0.66</v>
      </c>
      <c r="H417" s="132">
        <v>1</v>
      </c>
      <c r="I417" s="133" t="s">
        <v>195</v>
      </c>
      <c r="J417" s="161" t="s">
        <v>336</v>
      </c>
      <c r="K417" s="180" t="s">
        <v>637</v>
      </c>
      <c r="L417" s="143" t="s">
        <v>338</v>
      </c>
      <c r="M417" s="137">
        <v>48</v>
      </c>
      <c r="N417" s="128" t="s">
        <v>44</v>
      </c>
      <c r="O417" s="128" t="s">
        <v>41</v>
      </c>
      <c r="P417" s="128">
        <v>1</v>
      </c>
      <c r="Q417" s="126">
        <f>(D417*G417)*B417</f>
        <v>0</v>
      </c>
    </row>
    <row r="418" spans="1:17" ht="12.75">
      <c r="A418" s="144" t="s">
        <v>638</v>
      </c>
      <c r="B418" s="264"/>
      <c r="C418" s="128" t="s">
        <v>41</v>
      </c>
      <c r="D418" s="128">
        <v>30</v>
      </c>
      <c r="E418" s="107">
        <v>15</v>
      </c>
      <c r="F418" s="118">
        <f>G418*137</f>
        <v>100.00999999999999</v>
      </c>
      <c r="G418" s="142">
        <v>0.73</v>
      </c>
      <c r="H418" s="132">
        <v>1</v>
      </c>
      <c r="I418" s="133" t="s">
        <v>195</v>
      </c>
      <c r="J418" s="161" t="s">
        <v>639</v>
      </c>
      <c r="K418" s="180" t="s">
        <v>640</v>
      </c>
      <c r="L418" s="143" t="s">
        <v>338</v>
      </c>
      <c r="M418" s="137">
        <v>48</v>
      </c>
      <c r="N418" s="128" t="s">
        <v>44</v>
      </c>
      <c r="O418" s="128" t="s">
        <v>41</v>
      </c>
      <c r="P418" s="128">
        <v>1</v>
      </c>
      <c r="Q418" s="126">
        <f>(D418*G418)*B418</f>
        <v>0</v>
      </c>
    </row>
    <row r="419" spans="1:17" ht="12.75">
      <c r="A419" s="205"/>
      <c r="B419" s="186"/>
      <c r="C419" s="99"/>
      <c r="D419" s="99"/>
      <c r="E419" s="99"/>
      <c r="F419" s="118">
        <f>G419*137</f>
        <v>0</v>
      </c>
      <c r="G419" s="142"/>
      <c r="H419" s="191"/>
      <c r="I419" s="192"/>
      <c r="J419" s="161"/>
      <c r="K419" s="212" t="s">
        <v>320</v>
      </c>
      <c r="L419" s="143"/>
      <c r="M419" s="194"/>
      <c r="N419" s="99"/>
      <c r="O419" s="99"/>
      <c r="P419" s="99"/>
      <c r="Q419" s="106" t="s">
        <v>15</v>
      </c>
    </row>
    <row r="420" spans="1:17" ht="12.75">
      <c r="A420" s="139" t="s">
        <v>641</v>
      </c>
      <c r="B420" s="114"/>
      <c r="C420" s="138" t="s">
        <v>41</v>
      </c>
      <c r="D420" s="138">
        <v>20</v>
      </c>
      <c r="E420" s="203">
        <v>3</v>
      </c>
      <c r="F420" s="118">
        <f>G420*137</f>
        <v>100.00999999999999</v>
      </c>
      <c r="G420" s="142">
        <v>0.73</v>
      </c>
      <c r="H420" s="132">
        <v>1</v>
      </c>
      <c r="I420" s="133" t="s">
        <v>195</v>
      </c>
      <c r="J420" s="161"/>
      <c r="K420" s="135" t="s">
        <v>333</v>
      </c>
      <c r="L420" s="143" t="s">
        <v>125</v>
      </c>
      <c r="M420" s="137">
        <v>48</v>
      </c>
      <c r="N420" s="138" t="s">
        <v>44</v>
      </c>
      <c r="O420" s="138" t="s">
        <v>41</v>
      </c>
      <c r="P420" s="138">
        <v>1</v>
      </c>
      <c r="Q420" s="177">
        <f>(D420*G420)*B420</f>
        <v>0</v>
      </c>
    </row>
    <row r="421" spans="1:17" ht="12.75">
      <c r="A421" s="181" t="s">
        <v>642</v>
      </c>
      <c r="B421" s="114"/>
      <c r="C421" s="147" t="s">
        <v>41</v>
      </c>
      <c r="D421" s="138">
        <v>20</v>
      </c>
      <c r="E421" s="203">
        <v>3</v>
      </c>
      <c r="F421" s="118">
        <f>G421*137</f>
        <v>101.38</v>
      </c>
      <c r="G421" s="142">
        <v>0.74</v>
      </c>
      <c r="H421" s="132">
        <v>1</v>
      </c>
      <c r="I421" s="133" t="s">
        <v>195</v>
      </c>
      <c r="J421" s="161"/>
      <c r="K421" s="173" t="s">
        <v>331</v>
      </c>
      <c r="L421" s="143" t="s">
        <v>125</v>
      </c>
      <c r="M421" s="137">
        <v>48</v>
      </c>
      <c r="N421" s="147" t="s">
        <v>44</v>
      </c>
      <c r="O421" s="147" t="s">
        <v>41</v>
      </c>
      <c r="P421" s="147">
        <v>1</v>
      </c>
      <c r="Q421" s="126">
        <f>(D421*G421)*B421</f>
        <v>0</v>
      </c>
    </row>
    <row r="422" spans="1:17" ht="12.75">
      <c r="A422" s="144" t="s">
        <v>643</v>
      </c>
      <c r="B422" s="114"/>
      <c r="C422" s="128" t="s">
        <v>41</v>
      </c>
      <c r="D422" s="138">
        <v>20</v>
      </c>
      <c r="E422" s="203">
        <v>3</v>
      </c>
      <c r="F422" s="118">
        <f>G422*137</f>
        <v>101.38</v>
      </c>
      <c r="G422" s="142">
        <v>0.74</v>
      </c>
      <c r="H422" s="132">
        <v>1</v>
      </c>
      <c r="I422" s="133" t="s">
        <v>195</v>
      </c>
      <c r="J422" s="161"/>
      <c r="K422" s="180" t="s">
        <v>329</v>
      </c>
      <c r="L422" s="143" t="s">
        <v>125</v>
      </c>
      <c r="M422" s="137">
        <v>48</v>
      </c>
      <c r="N422" s="128" t="s">
        <v>44</v>
      </c>
      <c r="O422" s="128" t="s">
        <v>41</v>
      </c>
      <c r="P422" s="128">
        <v>1</v>
      </c>
      <c r="Q422" s="126">
        <f>(D422*G422)*B422</f>
        <v>0</v>
      </c>
    </row>
    <row r="423" spans="1:17" ht="12.75">
      <c r="A423" s="144" t="s">
        <v>644</v>
      </c>
      <c r="B423" s="114"/>
      <c r="C423" s="128" t="s">
        <v>41</v>
      </c>
      <c r="D423" s="138">
        <v>20</v>
      </c>
      <c r="E423" s="203">
        <v>3</v>
      </c>
      <c r="F423" s="118">
        <f>G423*137</f>
        <v>104.12</v>
      </c>
      <c r="G423" s="142">
        <v>0.76</v>
      </c>
      <c r="H423" s="132">
        <v>1</v>
      </c>
      <c r="I423" s="133" t="s">
        <v>195</v>
      </c>
      <c r="J423" s="161"/>
      <c r="K423" s="180" t="s">
        <v>325</v>
      </c>
      <c r="L423" s="143" t="s">
        <v>125</v>
      </c>
      <c r="M423" s="137">
        <v>48</v>
      </c>
      <c r="N423" s="128" t="s">
        <v>44</v>
      </c>
      <c r="O423" s="128" t="s">
        <v>41</v>
      </c>
      <c r="P423" s="128">
        <v>1</v>
      </c>
      <c r="Q423" s="126">
        <f>(D423*G423)*B423</f>
        <v>0</v>
      </c>
    </row>
    <row r="424" spans="1:17" ht="12.75">
      <c r="A424" s="181" t="s">
        <v>645</v>
      </c>
      <c r="B424" s="114"/>
      <c r="C424" s="147" t="s">
        <v>41</v>
      </c>
      <c r="D424" s="138">
        <v>20</v>
      </c>
      <c r="E424" s="203">
        <v>3</v>
      </c>
      <c r="F424" s="118">
        <f>G424*137</f>
        <v>109.60000000000001</v>
      </c>
      <c r="G424" s="142">
        <v>0.8</v>
      </c>
      <c r="H424" s="132">
        <v>1</v>
      </c>
      <c r="I424" s="133" t="s">
        <v>195</v>
      </c>
      <c r="J424" s="161"/>
      <c r="K424" s="173" t="s">
        <v>327</v>
      </c>
      <c r="L424" s="143" t="s">
        <v>125</v>
      </c>
      <c r="M424" s="137">
        <v>48</v>
      </c>
      <c r="N424" s="147" t="s">
        <v>44</v>
      </c>
      <c r="O424" s="147" t="s">
        <v>41</v>
      </c>
      <c r="P424" s="147">
        <v>1</v>
      </c>
      <c r="Q424" s="126">
        <f>(D424*G424)*B424</f>
        <v>0</v>
      </c>
    </row>
    <row r="425" spans="1:17" ht="12.75">
      <c r="A425" s="144" t="s">
        <v>646</v>
      </c>
      <c r="B425" s="114"/>
      <c r="C425" s="128" t="s">
        <v>41</v>
      </c>
      <c r="D425" s="138">
        <v>20</v>
      </c>
      <c r="E425" s="203">
        <v>3</v>
      </c>
      <c r="F425" s="118">
        <f>G425*137</f>
        <v>101.38</v>
      </c>
      <c r="G425" s="142">
        <v>0.74</v>
      </c>
      <c r="H425" s="132">
        <v>1</v>
      </c>
      <c r="I425" s="133" t="s">
        <v>195</v>
      </c>
      <c r="J425" s="161"/>
      <c r="K425" s="180" t="s">
        <v>647</v>
      </c>
      <c r="L425" s="143" t="s">
        <v>125</v>
      </c>
      <c r="M425" s="137">
        <v>48</v>
      </c>
      <c r="N425" s="128" t="s">
        <v>44</v>
      </c>
      <c r="O425" s="128" t="s">
        <v>41</v>
      </c>
      <c r="P425" s="128">
        <v>1</v>
      </c>
      <c r="Q425" s="126">
        <f>(D425*G425)*B425</f>
        <v>0</v>
      </c>
    </row>
    <row r="426" spans="1:17" ht="12.75">
      <c r="A426" s="181" t="s">
        <v>648</v>
      </c>
      <c r="B426" s="114"/>
      <c r="C426" s="147" t="s">
        <v>41</v>
      </c>
      <c r="D426" s="138">
        <v>20</v>
      </c>
      <c r="E426" s="203">
        <v>3</v>
      </c>
      <c r="F426" s="118">
        <f>G426*137</f>
        <v>105.49000000000001</v>
      </c>
      <c r="G426" s="142">
        <v>0.77</v>
      </c>
      <c r="H426" s="132">
        <v>1</v>
      </c>
      <c r="I426" s="133" t="s">
        <v>195</v>
      </c>
      <c r="J426" s="161"/>
      <c r="K426" s="173" t="s">
        <v>649</v>
      </c>
      <c r="L426" s="143" t="s">
        <v>125</v>
      </c>
      <c r="M426" s="137">
        <v>49</v>
      </c>
      <c r="N426" s="147" t="s">
        <v>44</v>
      </c>
      <c r="O426" s="147" t="s">
        <v>41</v>
      </c>
      <c r="P426" s="147">
        <v>1</v>
      </c>
      <c r="Q426" s="126">
        <f>(D426*G426)*B426</f>
        <v>0</v>
      </c>
    </row>
    <row r="427" spans="1:17" ht="12.75">
      <c r="A427" s="144" t="s">
        <v>650</v>
      </c>
      <c r="B427" s="114"/>
      <c r="C427" s="128" t="s">
        <v>41</v>
      </c>
      <c r="D427" s="138">
        <v>20</v>
      </c>
      <c r="E427" s="203">
        <v>3</v>
      </c>
      <c r="F427" s="118">
        <f>G427*137</f>
        <v>104.12</v>
      </c>
      <c r="G427" s="142">
        <v>0.76</v>
      </c>
      <c r="H427" s="132">
        <v>1</v>
      </c>
      <c r="I427" s="133" t="s">
        <v>195</v>
      </c>
      <c r="J427" s="161"/>
      <c r="K427" s="180" t="s">
        <v>651</v>
      </c>
      <c r="L427" s="143" t="s">
        <v>125</v>
      </c>
      <c r="M427" s="137">
        <v>49</v>
      </c>
      <c r="N427" s="128" t="s">
        <v>44</v>
      </c>
      <c r="O427" s="128" t="s">
        <v>41</v>
      </c>
      <c r="P427" s="128">
        <v>1</v>
      </c>
      <c r="Q427" s="126">
        <f>(D427*G427)*B427</f>
        <v>0</v>
      </c>
    </row>
    <row r="428" spans="1:17" ht="12.75">
      <c r="A428" s="144" t="s">
        <v>652</v>
      </c>
      <c r="B428" s="114"/>
      <c r="C428" s="128" t="s">
        <v>41</v>
      </c>
      <c r="D428" s="138">
        <v>20</v>
      </c>
      <c r="E428" s="203">
        <v>3</v>
      </c>
      <c r="F428" s="118">
        <f>G428*137</f>
        <v>100.00999999999999</v>
      </c>
      <c r="G428" s="142">
        <v>0.73</v>
      </c>
      <c r="H428" s="132">
        <v>1</v>
      </c>
      <c r="I428" s="133" t="s">
        <v>195</v>
      </c>
      <c r="J428" s="161"/>
      <c r="K428" s="180" t="s">
        <v>536</v>
      </c>
      <c r="L428" s="143" t="s">
        <v>125</v>
      </c>
      <c r="M428" s="137">
        <v>49</v>
      </c>
      <c r="N428" s="128" t="s">
        <v>44</v>
      </c>
      <c r="O428" s="128" t="s">
        <v>41</v>
      </c>
      <c r="P428" s="128">
        <v>1</v>
      </c>
      <c r="Q428" s="126">
        <f>(D428*G428)*B428</f>
        <v>0</v>
      </c>
    </row>
    <row r="429" spans="1:17" ht="12.75">
      <c r="A429" s="205"/>
      <c r="B429" s="186"/>
      <c r="C429" s="99"/>
      <c r="D429" s="99"/>
      <c r="E429" s="99"/>
      <c r="F429" s="118">
        <f>G429*137</f>
        <v>0</v>
      </c>
      <c r="G429" s="142"/>
      <c r="H429" s="191"/>
      <c r="I429" s="192"/>
      <c r="J429" s="161"/>
      <c r="K429" s="212" t="s">
        <v>653</v>
      </c>
      <c r="L429" s="143"/>
      <c r="M429" s="194"/>
      <c r="N429" s="99"/>
      <c r="O429" s="99"/>
      <c r="P429" s="99"/>
      <c r="Q429" s="106" t="s">
        <v>15</v>
      </c>
    </row>
    <row r="430" spans="1:17" ht="12.75">
      <c r="A430" s="139" t="s">
        <v>654</v>
      </c>
      <c r="B430" s="114"/>
      <c r="C430" s="138" t="s">
        <v>41</v>
      </c>
      <c r="D430" s="138">
        <v>25</v>
      </c>
      <c r="E430" s="203">
        <v>3</v>
      </c>
      <c r="F430" s="118">
        <f>G430*137</f>
        <v>78.09</v>
      </c>
      <c r="G430" s="142">
        <v>0.5700000000000001</v>
      </c>
      <c r="H430" s="132">
        <v>1</v>
      </c>
      <c r="I430" s="133" t="s">
        <v>195</v>
      </c>
      <c r="J430" s="161"/>
      <c r="K430" s="135" t="s">
        <v>655</v>
      </c>
      <c r="L430" s="143" t="s">
        <v>108</v>
      </c>
      <c r="M430" s="137">
        <v>49</v>
      </c>
      <c r="N430" s="138" t="s">
        <v>44</v>
      </c>
      <c r="O430" s="138" t="s">
        <v>41</v>
      </c>
      <c r="P430" s="138">
        <v>1</v>
      </c>
      <c r="Q430" s="177">
        <f>(D430*G430)*B430</f>
        <v>0</v>
      </c>
    </row>
    <row r="431" spans="1:17" ht="12.75">
      <c r="A431" s="144" t="s">
        <v>656</v>
      </c>
      <c r="B431" s="114"/>
      <c r="C431" s="128" t="s">
        <v>41</v>
      </c>
      <c r="D431" s="128">
        <v>30</v>
      </c>
      <c r="E431" s="107">
        <v>15</v>
      </c>
      <c r="F431" s="118">
        <f>G431*137</f>
        <v>80.83</v>
      </c>
      <c r="G431" s="142">
        <v>0.59</v>
      </c>
      <c r="H431" s="132">
        <v>1</v>
      </c>
      <c r="I431" s="133" t="s">
        <v>195</v>
      </c>
      <c r="J431" s="161"/>
      <c r="K431" s="180" t="s">
        <v>657</v>
      </c>
      <c r="L431" s="143" t="s">
        <v>350</v>
      </c>
      <c r="M431" s="137">
        <v>49</v>
      </c>
      <c r="N431" s="128" t="s">
        <v>44</v>
      </c>
      <c r="O431" s="128" t="s">
        <v>41</v>
      </c>
      <c r="P431" s="128">
        <v>1</v>
      </c>
      <c r="Q431" s="126">
        <f>(D431*G431)*B431</f>
        <v>0</v>
      </c>
    </row>
    <row r="432" spans="1:17" ht="12.75">
      <c r="A432" s="144" t="s">
        <v>658</v>
      </c>
      <c r="B432" s="114"/>
      <c r="C432" s="128" t="s">
        <v>41</v>
      </c>
      <c r="D432" s="128">
        <v>30</v>
      </c>
      <c r="E432" s="107">
        <v>20</v>
      </c>
      <c r="F432" s="118">
        <f>G432*137</f>
        <v>65.75999999999999</v>
      </c>
      <c r="G432" s="142">
        <v>0.48</v>
      </c>
      <c r="H432" s="132">
        <v>1</v>
      </c>
      <c r="I432" s="133" t="s">
        <v>195</v>
      </c>
      <c r="J432" s="161"/>
      <c r="K432" s="180" t="s">
        <v>659</v>
      </c>
      <c r="L432" s="143" t="s">
        <v>660</v>
      </c>
      <c r="M432" s="137">
        <v>49</v>
      </c>
      <c r="N432" s="128" t="s">
        <v>44</v>
      </c>
      <c r="O432" s="128" t="s">
        <v>41</v>
      </c>
      <c r="P432" s="128">
        <v>1</v>
      </c>
      <c r="Q432" s="126">
        <f>(D432*G432)*B432</f>
        <v>0</v>
      </c>
    </row>
    <row r="433" spans="1:17" ht="12.75">
      <c r="A433" s="144" t="s">
        <v>661</v>
      </c>
      <c r="B433" s="114"/>
      <c r="C433" s="128" t="s">
        <v>41</v>
      </c>
      <c r="D433" s="128">
        <v>30</v>
      </c>
      <c r="E433" s="107">
        <v>20</v>
      </c>
      <c r="F433" s="118">
        <f>G433*137</f>
        <v>82.20000000000002</v>
      </c>
      <c r="G433" s="142">
        <v>0.6000000000000001</v>
      </c>
      <c r="H433" s="132">
        <v>1</v>
      </c>
      <c r="I433" s="133" t="s">
        <v>195</v>
      </c>
      <c r="J433" s="161"/>
      <c r="K433" s="180" t="s">
        <v>536</v>
      </c>
      <c r="L433" s="143" t="s">
        <v>660</v>
      </c>
      <c r="M433" s="137">
        <v>49</v>
      </c>
      <c r="N433" s="128" t="s">
        <v>44</v>
      </c>
      <c r="O433" s="128" t="s">
        <v>41</v>
      </c>
      <c r="P433" s="128">
        <v>1</v>
      </c>
      <c r="Q433" s="126">
        <f>(D433*G433)*B433</f>
        <v>0</v>
      </c>
    </row>
    <row r="434" spans="1:17" ht="12.75">
      <c r="A434" s="98"/>
      <c r="B434" s="186"/>
      <c r="C434" s="99"/>
      <c r="D434" s="99"/>
      <c r="E434" s="99"/>
      <c r="F434" s="118">
        <f>G434*137</f>
        <v>0</v>
      </c>
      <c r="G434" s="142"/>
      <c r="H434" s="191"/>
      <c r="I434" s="192"/>
      <c r="J434" s="161"/>
      <c r="K434" s="212" t="s">
        <v>662</v>
      </c>
      <c r="L434" s="143"/>
      <c r="M434" s="194"/>
      <c r="N434" s="99"/>
      <c r="O434" s="99"/>
      <c r="P434" s="99"/>
      <c r="Q434" s="106" t="s">
        <v>15</v>
      </c>
    </row>
    <row r="435" spans="1:17" ht="12.75">
      <c r="A435" s="265">
        <v>37180</v>
      </c>
      <c r="B435" s="148"/>
      <c r="C435" s="128" t="s">
        <v>41</v>
      </c>
      <c r="D435" s="128">
        <v>30</v>
      </c>
      <c r="E435" s="128">
        <v>10</v>
      </c>
      <c r="F435" s="118">
        <f>G435*137</f>
        <v>83.57</v>
      </c>
      <c r="G435" s="142">
        <v>0.61</v>
      </c>
      <c r="H435" s="132">
        <v>1</v>
      </c>
      <c r="I435" s="133" t="s">
        <v>195</v>
      </c>
      <c r="J435" s="161"/>
      <c r="K435" s="135" t="s">
        <v>663</v>
      </c>
      <c r="L435" s="143" t="s">
        <v>357</v>
      </c>
      <c r="M435" s="137">
        <v>49</v>
      </c>
      <c r="N435" s="128" t="s">
        <v>44</v>
      </c>
      <c r="O435" s="128" t="s">
        <v>41</v>
      </c>
      <c r="P435" s="128">
        <v>1</v>
      </c>
      <c r="Q435" s="177">
        <f>(D435*G435)*B435</f>
        <v>0</v>
      </c>
    </row>
    <row r="436" spans="1:17" ht="12.75">
      <c r="A436" s="139" t="s">
        <v>664</v>
      </c>
      <c r="B436" s="148"/>
      <c r="C436" s="138" t="s">
        <v>41</v>
      </c>
      <c r="D436" s="138">
        <v>30</v>
      </c>
      <c r="E436" s="203">
        <v>10</v>
      </c>
      <c r="F436" s="118">
        <f>G436*137</f>
        <v>76.72000000000003</v>
      </c>
      <c r="G436" s="142">
        <v>0.5600000000000002</v>
      </c>
      <c r="H436" s="132">
        <v>1</v>
      </c>
      <c r="I436" s="133" t="s">
        <v>195</v>
      </c>
      <c r="J436" s="161"/>
      <c r="K436" s="135" t="s">
        <v>472</v>
      </c>
      <c r="L436" s="143" t="s">
        <v>357</v>
      </c>
      <c r="M436" s="137">
        <v>49</v>
      </c>
      <c r="N436" s="138" t="s">
        <v>44</v>
      </c>
      <c r="O436" s="138" t="s">
        <v>41</v>
      </c>
      <c r="P436" s="138">
        <v>1</v>
      </c>
      <c r="Q436" s="126">
        <f>(D436*G436)*B436</f>
        <v>0</v>
      </c>
    </row>
    <row r="437" spans="1:17" ht="12.75">
      <c r="A437" s="144" t="s">
        <v>665</v>
      </c>
      <c r="B437" s="114"/>
      <c r="C437" s="128" t="s">
        <v>41</v>
      </c>
      <c r="D437" s="128">
        <v>30</v>
      </c>
      <c r="E437" s="107">
        <v>8</v>
      </c>
      <c r="F437" s="118">
        <f>G437*137</f>
        <v>73.98</v>
      </c>
      <c r="G437" s="142">
        <v>0.54</v>
      </c>
      <c r="H437" s="132">
        <v>1</v>
      </c>
      <c r="I437" s="133" t="s">
        <v>195</v>
      </c>
      <c r="J437" s="161"/>
      <c r="K437" s="180" t="s">
        <v>354</v>
      </c>
      <c r="L437" s="143" t="s">
        <v>357</v>
      </c>
      <c r="M437" s="137">
        <v>49</v>
      </c>
      <c r="N437" s="128" t="s">
        <v>44</v>
      </c>
      <c r="O437" s="128" t="s">
        <v>41</v>
      </c>
      <c r="P437" s="128">
        <v>1</v>
      </c>
      <c r="Q437" s="126">
        <f>(D437*G437)*B437</f>
        <v>0</v>
      </c>
    </row>
    <row r="438" spans="1:17" ht="12.75">
      <c r="A438" s="107"/>
      <c r="B438" s="186"/>
      <c r="C438" s="99"/>
      <c r="D438" s="99"/>
      <c r="E438" s="101"/>
      <c r="F438" s="118">
        <f>G438*137</f>
        <v>0</v>
      </c>
      <c r="G438" s="142"/>
      <c r="H438" s="191"/>
      <c r="I438" s="192"/>
      <c r="J438" s="266"/>
      <c r="K438" s="212" t="s">
        <v>666</v>
      </c>
      <c r="L438" s="144"/>
      <c r="M438" s="194"/>
      <c r="N438" s="99"/>
      <c r="O438" s="99"/>
      <c r="P438" s="101"/>
      <c r="Q438" s="106" t="s">
        <v>15</v>
      </c>
    </row>
    <row r="439" spans="1:17" ht="12.75">
      <c r="A439" s="139" t="s">
        <v>667</v>
      </c>
      <c r="B439" s="148"/>
      <c r="C439" s="138" t="s">
        <v>41</v>
      </c>
      <c r="D439" s="138">
        <v>30</v>
      </c>
      <c r="E439" s="203">
        <v>15</v>
      </c>
      <c r="F439" s="118">
        <f>G439*137</f>
        <v>95.89999999999999</v>
      </c>
      <c r="G439" s="142">
        <v>0.7</v>
      </c>
      <c r="H439" s="132">
        <v>1</v>
      </c>
      <c r="I439" s="133" t="s">
        <v>195</v>
      </c>
      <c r="J439" s="161"/>
      <c r="K439" s="135" t="s">
        <v>668</v>
      </c>
      <c r="L439" s="143" t="s">
        <v>357</v>
      </c>
      <c r="M439" s="137">
        <v>49</v>
      </c>
      <c r="N439" s="138" t="s">
        <v>44</v>
      </c>
      <c r="O439" s="138" t="s">
        <v>41</v>
      </c>
      <c r="P439" s="138">
        <v>1</v>
      </c>
      <c r="Q439" s="177">
        <f>(D439*G439)*B439</f>
        <v>0</v>
      </c>
    </row>
    <row r="440" spans="1:17" ht="12.75">
      <c r="A440" s="139" t="s">
        <v>669</v>
      </c>
      <c r="B440" s="148"/>
      <c r="C440" s="138" t="s">
        <v>41</v>
      </c>
      <c r="D440" s="138">
        <v>30</v>
      </c>
      <c r="E440" s="203">
        <v>10</v>
      </c>
      <c r="F440" s="118">
        <f>G440*137</f>
        <v>87.68</v>
      </c>
      <c r="G440" s="142">
        <v>0.64</v>
      </c>
      <c r="H440" s="132">
        <v>1</v>
      </c>
      <c r="I440" s="133" t="s">
        <v>195</v>
      </c>
      <c r="J440" s="161"/>
      <c r="K440" s="135" t="s">
        <v>670</v>
      </c>
      <c r="L440" s="143" t="s">
        <v>357</v>
      </c>
      <c r="M440" s="137">
        <v>49</v>
      </c>
      <c r="N440" s="138" t="s">
        <v>44</v>
      </c>
      <c r="O440" s="138" t="s">
        <v>41</v>
      </c>
      <c r="P440" s="138">
        <v>1</v>
      </c>
      <c r="Q440" s="126">
        <f>(D440*G440)*B440</f>
        <v>0</v>
      </c>
    </row>
    <row r="441" spans="1:17" ht="12.75">
      <c r="A441" s="139" t="s">
        <v>671</v>
      </c>
      <c r="B441" s="114"/>
      <c r="C441" s="138" t="s">
        <v>41</v>
      </c>
      <c r="D441" s="138">
        <v>30</v>
      </c>
      <c r="E441" s="203">
        <v>8</v>
      </c>
      <c r="F441" s="118">
        <f>G441*137</f>
        <v>94.52999999999999</v>
      </c>
      <c r="G441" s="142">
        <v>0.69</v>
      </c>
      <c r="H441" s="132">
        <v>1</v>
      </c>
      <c r="I441" s="133" t="s">
        <v>195</v>
      </c>
      <c r="J441" s="161"/>
      <c r="K441" s="135" t="s">
        <v>359</v>
      </c>
      <c r="L441" s="143" t="s">
        <v>357</v>
      </c>
      <c r="M441" s="137">
        <v>49</v>
      </c>
      <c r="N441" s="138" t="s">
        <v>44</v>
      </c>
      <c r="O441" s="138" t="s">
        <v>41</v>
      </c>
      <c r="P441" s="138">
        <v>1</v>
      </c>
      <c r="Q441" s="126">
        <f>(D441*G441)*B441</f>
        <v>0</v>
      </c>
    </row>
    <row r="442" spans="1:17" ht="12.75">
      <c r="A442" s="144" t="s">
        <v>672</v>
      </c>
      <c r="B442" s="148"/>
      <c r="C442" s="128" t="s">
        <v>41</v>
      </c>
      <c r="D442" s="128">
        <v>30</v>
      </c>
      <c r="E442" s="107">
        <v>8</v>
      </c>
      <c r="F442" s="118">
        <f>G442*137</f>
        <v>86.31</v>
      </c>
      <c r="G442" s="142">
        <v>0.63</v>
      </c>
      <c r="H442" s="132">
        <v>1</v>
      </c>
      <c r="I442" s="133" t="s">
        <v>195</v>
      </c>
      <c r="J442" s="161"/>
      <c r="K442" s="180" t="s">
        <v>673</v>
      </c>
      <c r="L442" s="143" t="s">
        <v>357</v>
      </c>
      <c r="M442" s="137">
        <v>49</v>
      </c>
      <c r="N442" s="128" t="s">
        <v>44</v>
      </c>
      <c r="O442" s="128" t="s">
        <v>41</v>
      </c>
      <c r="P442" s="128">
        <v>1</v>
      </c>
      <c r="Q442" s="126">
        <f>(D442*G442)*B442</f>
        <v>0</v>
      </c>
    </row>
    <row r="443" spans="1:17" ht="12.75">
      <c r="A443" s="144" t="s">
        <v>674</v>
      </c>
      <c r="B443" s="148"/>
      <c r="C443" s="128" t="s">
        <v>41</v>
      </c>
      <c r="D443" s="128">
        <v>30</v>
      </c>
      <c r="E443" s="107">
        <v>8</v>
      </c>
      <c r="F443" s="118">
        <f>G443*137</f>
        <v>82.20000000000002</v>
      </c>
      <c r="G443" s="142">
        <v>0.6000000000000001</v>
      </c>
      <c r="H443" s="132">
        <v>1</v>
      </c>
      <c r="I443" s="133" t="s">
        <v>195</v>
      </c>
      <c r="J443" s="161"/>
      <c r="K443" s="180" t="s">
        <v>675</v>
      </c>
      <c r="L443" s="143" t="s">
        <v>357</v>
      </c>
      <c r="M443" s="137">
        <v>49</v>
      </c>
      <c r="N443" s="128" t="s">
        <v>44</v>
      </c>
      <c r="O443" s="128" t="s">
        <v>41</v>
      </c>
      <c r="P443" s="128">
        <v>1</v>
      </c>
      <c r="Q443" s="126">
        <f>(D443*G443)*B443</f>
        <v>0</v>
      </c>
    </row>
    <row r="444" spans="1:17" ht="12.75">
      <c r="A444" s="144" t="s">
        <v>676</v>
      </c>
      <c r="B444" s="148"/>
      <c r="C444" s="128" t="s">
        <v>41</v>
      </c>
      <c r="D444" s="128">
        <v>30</v>
      </c>
      <c r="E444" s="107">
        <v>8</v>
      </c>
      <c r="F444" s="118">
        <f>G444*137</f>
        <v>110.97000000000001</v>
      </c>
      <c r="G444" s="142">
        <v>0.81</v>
      </c>
      <c r="H444" s="132">
        <v>1</v>
      </c>
      <c r="I444" s="133" t="s">
        <v>195</v>
      </c>
      <c r="J444" s="161"/>
      <c r="K444" s="180" t="s">
        <v>677</v>
      </c>
      <c r="L444" s="143" t="s">
        <v>357</v>
      </c>
      <c r="M444" s="137">
        <v>49</v>
      </c>
      <c r="N444" s="128" t="s">
        <v>44</v>
      </c>
      <c r="O444" s="128" t="s">
        <v>41</v>
      </c>
      <c r="P444" s="128">
        <v>1</v>
      </c>
      <c r="Q444" s="126">
        <f>(D444*G444)*B444</f>
        <v>0</v>
      </c>
    </row>
    <row r="445" spans="1:17" ht="12.75">
      <c r="A445" s="144" t="s">
        <v>678</v>
      </c>
      <c r="B445" s="114"/>
      <c r="C445" s="128" t="s">
        <v>41</v>
      </c>
      <c r="D445" s="128">
        <v>30</v>
      </c>
      <c r="E445" s="107">
        <v>10</v>
      </c>
      <c r="F445" s="118">
        <f>G445*137</f>
        <v>58.91</v>
      </c>
      <c r="G445" s="142">
        <v>0.43</v>
      </c>
      <c r="H445" s="132">
        <v>1</v>
      </c>
      <c r="I445" s="133" t="s">
        <v>195</v>
      </c>
      <c r="J445" s="161"/>
      <c r="K445" s="180" t="s">
        <v>361</v>
      </c>
      <c r="L445" s="143" t="s">
        <v>466</v>
      </c>
      <c r="M445" s="137">
        <v>50</v>
      </c>
      <c r="N445" s="128" t="s">
        <v>44</v>
      </c>
      <c r="O445" s="128" t="s">
        <v>41</v>
      </c>
      <c r="P445" s="128">
        <v>1</v>
      </c>
      <c r="Q445" s="126">
        <f>(D445*G445)*B445</f>
        <v>0</v>
      </c>
    </row>
    <row r="446" spans="1:17" ht="12.75">
      <c r="A446" s="144" t="s">
        <v>679</v>
      </c>
      <c r="B446" s="267"/>
      <c r="C446" s="128" t="s">
        <v>41</v>
      </c>
      <c r="D446" s="128">
        <v>25</v>
      </c>
      <c r="E446" s="107">
        <v>8</v>
      </c>
      <c r="F446" s="118">
        <f>G446*137</f>
        <v>67.13</v>
      </c>
      <c r="G446" s="142">
        <v>0.49</v>
      </c>
      <c r="H446" s="132">
        <v>1</v>
      </c>
      <c r="I446" s="133" t="s">
        <v>195</v>
      </c>
      <c r="J446" s="161"/>
      <c r="K446" s="180" t="s">
        <v>680</v>
      </c>
      <c r="L446" s="143" t="s">
        <v>350</v>
      </c>
      <c r="M446" s="137">
        <v>50</v>
      </c>
      <c r="N446" s="128" t="s">
        <v>44</v>
      </c>
      <c r="O446" s="128" t="s">
        <v>41</v>
      </c>
      <c r="P446" s="128">
        <v>1</v>
      </c>
      <c r="Q446" s="126">
        <f>(D446*G446)*B446</f>
        <v>0</v>
      </c>
    </row>
    <row r="447" spans="1:17" ht="12.75">
      <c r="A447" s="144" t="s">
        <v>681</v>
      </c>
      <c r="B447" s="114"/>
      <c r="C447" s="128" t="s">
        <v>41</v>
      </c>
      <c r="D447" s="128">
        <v>20</v>
      </c>
      <c r="E447" s="107">
        <v>15</v>
      </c>
      <c r="F447" s="118">
        <f>G447*137</f>
        <v>80.83</v>
      </c>
      <c r="G447" s="142">
        <v>0.59</v>
      </c>
      <c r="H447" s="132">
        <v>1</v>
      </c>
      <c r="I447" s="133" t="s">
        <v>195</v>
      </c>
      <c r="J447" s="161"/>
      <c r="K447" s="180" t="s">
        <v>352</v>
      </c>
      <c r="L447" s="143" t="s">
        <v>128</v>
      </c>
      <c r="M447" s="137">
        <v>50</v>
      </c>
      <c r="N447" s="128" t="s">
        <v>44</v>
      </c>
      <c r="O447" s="128" t="s">
        <v>41</v>
      </c>
      <c r="P447" s="128">
        <v>1</v>
      </c>
      <c r="Q447" s="126">
        <f>(D447*G447)*B447</f>
        <v>0</v>
      </c>
    </row>
    <row r="448" spans="1:17" ht="12.75">
      <c r="A448" s="144" t="s">
        <v>682</v>
      </c>
      <c r="B448" s="114"/>
      <c r="C448" s="128" t="s">
        <v>41</v>
      </c>
      <c r="D448" s="128">
        <v>25</v>
      </c>
      <c r="E448" s="107">
        <v>8</v>
      </c>
      <c r="F448" s="118">
        <f>G448*137</f>
        <v>80.83</v>
      </c>
      <c r="G448" s="142">
        <v>0.59</v>
      </c>
      <c r="H448" s="132">
        <v>1</v>
      </c>
      <c r="I448" s="133" t="s">
        <v>195</v>
      </c>
      <c r="J448" s="161"/>
      <c r="K448" s="180" t="s">
        <v>683</v>
      </c>
      <c r="L448" s="143" t="s">
        <v>684</v>
      </c>
      <c r="M448" s="137">
        <v>50</v>
      </c>
      <c r="N448" s="128" t="s">
        <v>44</v>
      </c>
      <c r="O448" s="128" t="s">
        <v>41</v>
      </c>
      <c r="P448" s="128">
        <v>1</v>
      </c>
      <c r="Q448" s="126">
        <f>(D448*G448)*B448</f>
        <v>0</v>
      </c>
    </row>
    <row r="449" spans="1:17" ht="12.75">
      <c r="A449" s="144" t="s">
        <v>685</v>
      </c>
      <c r="B449" s="114"/>
      <c r="C449" s="128" t="s">
        <v>41</v>
      </c>
      <c r="D449" s="128">
        <v>25</v>
      </c>
      <c r="E449" s="107">
        <v>10</v>
      </c>
      <c r="F449" s="118">
        <f>G449*137</f>
        <v>89.05</v>
      </c>
      <c r="G449" s="142">
        <v>0.65</v>
      </c>
      <c r="H449" s="132">
        <v>1</v>
      </c>
      <c r="I449" s="133" t="s">
        <v>195</v>
      </c>
      <c r="J449" s="161"/>
      <c r="K449" s="180" t="s">
        <v>686</v>
      </c>
      <c r="L449" s="143" t="s">
        <v>687</v>
      </c>
      <c r="M449" s="137">
        <v>50</v>
      </c>
      <c r="N449" s="128" t="s">
        <v>44</v>
      </c>
      <c r="O449" s="128" t="s">
        <v>41</v>
      </c>
      <c r="P449" s="128">
        <v>1</v>
      </c>
      <c r="Q449" s="126">
        <f>(D449*G449)*B449</f>
        <v>0</v>
      </c>
    </row>
    <row r="450" spans="1:17" ht="12.75">
      <c r="A450" s="144" t="s">
        <v>688</v>
      </c>
      <c r="B450" s="114"/>
      <c r="C450" s="128" t="s">
        <v>41</v>
      </c>
      <c r="D450" s="128">
        <v>25</v>
      </c>
      <c r="E450" s="107">
        <v>10</v>
      </c>
      <c r="F450" s="118">
        <f>G450*137</f>
        <v>95.89999999999999</v>
      </c>
      <c r="G450" s="142">
        <v>0.7</v>
      </c>
      <c r="H450" s="132">
        <v>1</v>
      </c>
      <c r="I450" s="133" t="s">
        <v>195</v>
      </c>
      <c r="J450" s="161"/>
      <c r="K450" s="180" t="s">
        <v>349</v>
      </c>
      <c r="L450" s="143" t="s">
        <v>350</v>
      </c>
      <c r="M450" s="137">
        <v>50</v>
      </c>
      <c r="N450" s="128" t="s">
        <v>44</v>
      </c>
      <c r="O450" s="128" t="s">
        <v>41</v>
      </c>
      <c r="P450" s="128">
        <v>1</v>
      </c>
      <c r="Q450" s="126">
        <f>(D450*G450)*B450</f>
        <v>0</v>
      </c>
    </row>
    <row r="451" spans="1:17" ht="12.75">
      <c r="A451" s="144" t="s">
        <v>689</v>
      </c>
      <c r="B451" s="114"/>
      <c r="C451" s="128" t="s">
        <v>41</v>
      </c>
      <c r="D451" s="128">
        <v>15</v>
      </c>
      <c r="E451" s="107">
        <v>1</v>
      </c>
      <c r="F451" s="118">
        <f>G451*137</f>
        <v>280.84999999999997</v>
      </c>
      <c r="G451" s="142">
        <v>2.05</v>
      </c>
      <c r="H451" s="132">
        <v>1</v>
      </c>
      <c r="I451" s="133" t="s">
        <v>195</v>
      </c>
      <c r="J451" s="161"/>
      <c r="K451" s="180" t="s">
        <v>690</v>
      </c>
      <c r="L451" s="143" t="s">
        <v>691</v>
      </c>
      <c r="M451" s="137">
        <v>50</v>
      </c>
      <c r="N451" s="128" t="s">
        <v>44</v>
      </c>
      <c r="O451" s="128" t="s">
        <v>41</v>
      </c>
      <c r="P451" s="128">
        <v>1</v>
      </c>
      <c r="Q451" s="126">
        <f>(D451*G451)*B451</f>
        <v>0</v>
      </c>
    </row>
    <row r="452" spans="1:17" ht="12.75">
      <c r="A452" s="144" t="s">
        <v>692</v>
      </c>
      <c r="B452" s="114"/>
      <c r="C452" s="128" t="s">
        <v>41</v>
      </c>
      <c r="D452" s="128">
        <v>15</v>
      </c>
      <c r="E452" s="107">
        <v>1</v>
      </c>
      <c r="F452" s="118">
        <f>G452*137</f>
        <v>165.76999999999998</v>
      </c>
      <c r="G452" s="142">
        <v>1.21</v>
      </c>
      <c r="H452" s="132">
        <v>1</v>
      </c>
      <c r="I452" s="133" t="s">
        <v>195</v>
      </c>
      <c r="J452" s="161"/>
      <c r="K452" s="180" t="s">
        <v>693</v>
      </c>
      <c r="L452" s="143" t="s">
        <v>691</v>
      </c>
      <c r="M452" s="137">
        <v>50</v>
      </c>
      <c r="N452" s="128" t="s">
        <v>44</v>
      </c>
      <c r="O452" s="128" t="s">
        <v>41</v>
      </c>
      <c r="P452" s="128">
        <v>1</v>
      </c>
      <c r="Q452" s="126">
        <f>(D452*G452)*B452</f>
        <v>0</v>
      </c>
    </row>
    <row r="453" spans="1:17" ht="12.75">
      <c r="A453" s="144" t="s">
        <v>694</v>
      </c>
      <c r="B453" s="114"/>
      <c r="C453" s="128" t="s">
        <v>41</v>
      </c>
      <c r="D453" s="128">
        <v>30</v>
      </c>
      <c r="E453" s="107">
        <v>8</v>
      </c>
      <c r="F453" s="118">
        <f>G453*137</f>
        <v>90.42</v>
      </c>
      <c r="G453" s="142">
        <v>0.66</v>
      </c>
      <c r="H453" s="132">
        <v>1</v>
      </c>
      <c r="I453" s="133" t="s">
        <v>195</v>
      </c>
      <c r="J453" s="161"/>
      <c r="K453" s="180" t="s">
        <v>363</v>
      </c>
      <c r="L453" s="143" t="s">
        <v>357</v>
      </c>
      <c r="M453" s="137">
        <v>50</v>
      </c>
      <c r="N453" s="128" t="s">
        <v>44</v>
      </c>
      <c r="O453" s="128" t="s">
        <v>41</v>
      </c>
      <c r="P453" s="128">
        <v>1</v>
      </c>
      <c r="Q453" s="126">
        <f>(D453*G453)*B453</f>
        <v>0</v>
      </c>
    </row>
    <row r="454" spans="1:17" ht="12.75">
      <c r="A454" s="144" t="s">
        <v>695</v>
      </c>
      <c r="B454" s="264"/>
      <c r="C454" s="128" t="s">
        <v>41</v>
      </c>
      <c r="D454" s="128">
        <v>30</v>
      </c>
      <c r="E454" s="107">
        <v>15</v>
      </c>
      <c r="F454" s="118">
        <f>G454*137</f>
        <v>87.68</v>
      </c>
      <c r="G454" s="142">
        <v>0.64</v>
      </c>
      <c r="H454" s="132">
        <v>1</v>
      </c>
      <c r="I454" s="133" t="s">
        <v>195</v>
      </c>
      <c r="J454" s="161"/>
      <c r="K454" s="180" t="s">
        <v>696</v>
      </c>
      <c r="L454" s="143" t="s">
        <v>357</v>
      </c>
      <c r="M454" s="137">
        <v>50</v>
      </c>
      <c r="N454" s="128" t="s">
        <v>44</v>
      </c>
      <c r="O454" s="128" t="s">
        <v>41</v>
      </c>
      <c r="P454" s="128">
        <v>1</v>
      </c>
      <c r="Q454" s="126">
        <f>(D454*G454)*B454</f>
        <v>0</v>
      </c>
    </row>
    <row r="455" spans="1:17" ht="12.75">
      <c r="A455" s="144" t="s">
        <v>697</v>
      </c>
      <c r="B455" s="264"/>
      <c r="C455" s="128" t="s">
        <v>41</v>
      </c>
      <c r="D455" s="128">
        <v>30</v>
      </c>
      <c r="E455" s="107">
        <v>15</v>
      </c>
      <c r="F455" s="118">
        <f>G455*137</f>
        <v>102.75</v>
      </c>
      <c r="G455" s="142">
        <v>0.75</v>
      </c>
      <c r="H455" s="132">
        <v>1</v>
      </c>
      <c r="I455" s="133" t="s">
        <v>195</v>
      </c>
      <c r="J455" s="161"/>
      <c r="K455" s="180" t="s">
        <v>698</v>
      </c>
      <c r="L455" s="143" t="s">
        <v>357</v>
      </c>
      <c r="M455" s="137">
        <v>50</v>
      </c>
      <c r="N455" s="128" t="s">
        <v>44</v>
      </c>
      <c r="O455" s="128" t="s">
        <v>41</v>
      </c>
      <c r="P455" s="128">
        <v>1</v>
      </c>
      <c r="Q455" s="126">
        <f>(D455*G455)*B455</f>
        <v>0</v>
      </c>
    </row>
    <row r="456" spans="1:17" ht="12.75">
      <c r="A456" s="144" t="s">
        <v>699</v>
      </c>
      <c r="B456" s="114"/>
      <c r="C456" s="128" t="s">
        <v>41</v>
      </c>
      <c r="D456" s="128">
        <v>30</v>
      </c>
      <c r="E456" s="107">
        <v>20</v>
      </c>
      <c r="F456" s="118">
        <f>G456*137</f>
        <v>73.98</v>
      </c>
      <c r="G456" s="142">
        <v>0.54</v>
      </c>
      <c r="H456" s="132">
        <v>1</v>
      </c>
      <c r="I456" s="133" t="s">
        <v>195</v>
      </c>
      <c r="J456" s="161"/>
      <c r="K456" s="180" t="s">
        <v>700</v>
      </c>
      <c r="L456" s="143" t="s">
        <v>350</v>
      </c>
      <c r="M456" s="137">
        <v>50</v>
      </c>
      <c r="N456" s="128" t="s">
        <v>44</v>
      </c>
      <c r="O456" s="128" t="s">
        <v>41</v>
      </c>
      <c r="P456" s="128">
        <v>1</v>
      </c>
      <c r="Q456" s="126">
        <f>(D456*G456)*B456</f>
        <v>0</v>
      </c>
    </row>
    <row r="457" spans="1:17" ht="12.75">
      <c r="A457" s="144" t="s">
        <v>701</v>
      </c>
      <c r="B457" s="114"/>
      <c r="C457" s="128" t="s">
        <v>41</v>
      </c>
      <c r="D457" s="128">
        <v>25</v>
      </c>
      <c r="E457" s="107">
        <v>8</v>
      </c>
      <c r="F457" s="118">
        <f>G457*137</f>
        <v>105.49000000000001</v>
      </c>
      <c r="G457" s="142">
        <v>0.77</v>
      </c>
      <c r="H457" s="132">
        <v>1</v>
      </c>
      <c r="I457" s="133" t="s">
        <v>195</v>
      </c>
      <c r="J457" s="161"/>
      <c r="K457" s="180" t="s">
        <v>702</v>
      </c>
      <c r="L457" s="143" t="s">
        <v>128</v>
      </c>
      <c r="M457" s="137">
        <v>50</v>
      </c>
      <c r="N457" s="128" t="s">
        <v>44</v>
      </c>
      <c r="O457" s="128" t="s">
        <v>41</v>
      </c>
      <c r="P457" s="128">
        <v>1</v>
      </c>
      <c r="Q457" s="126">
        <f>(D457*G457)*B457</f>
        <v>0</v>
      </c>
    </row>
    <row r="458" spans="1:17" ht="12.75">
      <c r="A458" s="144" t="s">
        <v>703</v>
      </c>
      <c r="B458" s="114"/>
      <c r="C458" s="128" t="s">
        <v>41</v>
      </c>
      <c r="D458" s="128">
        <v>25</v>
      </c>
      <c r="E458" s="107">
        <v>8</v>
      </c>
      <c r="F458" s="118">
        <f>G458*137</f>
        <v>105.49000000000001</v>
      </c>
      <c r="G458" s="142">
        <v>0.77</v>
      </c>
      <c r="H458" s="132">
        <v>1</v>
      </c>
      <c r="I458" s="133" t="s">
        <v>195</v>
      </c>
      <c r="J458" s="161"/>
      <c r="K458" s="180" t="s">
        <v>704</v>
      </c>
      <c r="L458" s="143" t="s">
        <v>128</v>
      </c>
      <c r="M458" s="137">
        <v>50</v>
      </c>
      <c r="N458" s="128" t="s">
        <v>44</v>
      </c>
      <c r="O458" s="128" t="s">
        <v>41</v>
      </c>
      <c r="P458" s="128">
        <v>1</v>
      </c>
      <c r="Q458" s="126">
        <f>(D458*G458)*B458</f>
        <v>0</v>
      </c>
    </row>
    <row r="459" spans="1:17" ht="12.75">
      <c r="A459" s="144" t="s">
        <v>705</v>
      </c>
      <c r="B459" s="114"/>
      <c r="C459" s="128" t="s">
        <v>41</v>
      </c>
      <c r="D459" s="128">
        <v>25</v>
      </c>
      <c r="E459" s="107">
        <v>15</v>
      </c>
      <c r="F459" s="118">
        <f>G459*137</f>
        <v>100.00999999999999</v>
      </c>
      <c r="G459" s="142">
        <v>0.73</v>
      </c>
      <c r="H459" s="132">
        <v>1</v>
      </c>
      <c r="I459" s="133" t="s">
        <v>195</v>
      </c>
      <c r="J459" s="161"/>
      <c r="K459" s="180" t="s">
        <v>706</v>
      </c>
      <c r="L459" s="143" t="s">
        <v>357</v>
      </c>
      <c r="M459" s="137">
        <v>50</v>
      </c>
      <c r="N459" s="128" t="s">
        <v>44</v>
      </c>
      <c r="O459" s="128" t="s">
        <v>41</v>
      </c>
      <c r="P459" s="128">
        <v>1</v>
      </c>
      <c r="Q459" s="126">
        <f>(D459*G459)*B459</f>
        <v>0</v>
      </c>
    </row>
    <row r="460" spans="1:17" ht="12.75">
      <c r="A460" s="205"/>
      <c r="B460" s="186"/>
      <c r="C460" s="99"/>
      <c r="D460" s="99"/>
      <c r="E460" s="99"/>
      <c r="F460" s="118">
        <f>G460*137</f>
        <v>0</v>
      </c>
      <c r="G460" s="142"/>
      <c r="H460" s="191"/>
      <c r="I460" s="192"/>
      <c r="J460" s="161"/>
      <c r="K460" s="212" t="s">
        <v>707</v>
      </c>
      <c r="L460" s="143"/>
      <c r="M460" s="194"/>
      <c r="N460" s="99"/>
      <c r="O460" s="99"/>
      <c r="P460" s="99"/>
      <c r="Q460" s="106" t="s">
        <v>15</v>
      </c>
    </row>
    <row r="461" spans="1:17" ht="12.75">
      <c r="A461" s="139" t="s">
        <v>708</v>
      </c>
      <c r="B461" s="267"/>
      <c r="C461" s="138" t="s">
        <v>41</v>
      </c>
      <c r="D461" s="138">
        <v>20</v>
      </c>
      <c r="E461" s="203">
        <v>2</v>
      </c>
      <c r="F461" s="118">
        <f>G461*137</f>
        <v>120.56</v>
      </c>
      <c r="G461" s="142">
        <v>0.88</v>
      </c>
      <c r="H461" s="132">
        <v>1</v>
      </c>
      <c r="I461" s="133" t="s">
        <v>195</v>
      </c>
      <c r="J461" s="161" t="s">
        <v>709</v>
      </c>
      <c r="K461" s="135" t="s">
        <v>710</v>
      </c>
      <c r="L461" s="143" t="s">
        <v>108</v>
      </c>
      <c r="M461" s="137">
        <v>50</v>
      </c>
      <c r="N461" s="138" t="s">
        <v>44</v>
      </c>
      <c r="O461" s="138" t="s">
        <v>41</v>
      </c>
      <c r="P461" s="138">
        <v>1</v>
      </c>
      <c r="Q461" s="177">
        <f>(D461*G461)*B461</f>
        <v>0</v>
      </c>
    </row>
    <row r="462" spans="1:17" ht="12.75">
      <c r="A462" s="144" t="s">
        <v>711</v>
      </c>
      <c r="B462" s="267"/>
      <c r="C462" s="128" t="s">
        <v>41</v>
      </c>
      <c r="D462" s="138">
        <v>20</v>
      </c>
      <c r="E462" s="203">
        <v>2</v>
      </c>
      <c r="F462" s="118">
        <f>G462*137</f>
        <v>126.04</v>
      </c>
      <c r="G462" s="142">
        <v>0.92</v>
      </c>
      <c r="H462" s="132">
        <v>1</v>
      </c>
      <c r="I462" s="133" t="s">
        <v>195</v>
      </c>
      <c r="J462" s="161" t="s">
        <v>712</v>
      </c>
      <c r="K462" s="180" t="s">
        <v>713</v>
      </c>
      <c r="L462" s="143" t="s">
        <v>108</v>
      </c>
      <c r="M462" s="137">
        <v>51</v>
      </c>
      <c r="N462" s="128" t="s">
        <v>44</v>
      </c>
      <c r="O462" s="128" t="s">
        <v>41</v>
      </c>
      <c r="P462" s="128">
        <v>1</v>
      </c>
      <c r="Q462" s="126">
        <f>(D462*G462)*B462</f>
        <v>0</v>
      </c>
    </row>
    <row r="463" spans="1:17" ht="12.75">
      <c r="A463" s="144" t="s">
        <v>714</v>
      </c>
      <c r="B463" s="267"/>
      <c r="C463" s="128" t="s">
        <v>41</v>
      </c>
      <c r="D463" s="138">
        <v>20</v>
      </c>
      <c r="E463" s="203">
        <v>2</v>
      </c>
      <c r="F463" s="118">
        <f>G463*137</f>
        <v>100.00999999999999</v>
      </c>
      <c r="G463" s="142">
        <v>0.73</v>
      </c>
      <c r="H463" s="132">
        <v>1</v>
      </c>
      <c r="I463" s="133" t="s">
        <v>195</v>
      </c>
      <c r="J463" s="161" t="s">
        <v>712</v>
      </c>
      <c r="K463" s="180" t="s">
        <v>715</v>
      </c>
      <c r="L463" s="143" t="s">
        <v>108</v>
      </c>
      <c r="M463" s="137">
        <v>51</v>
      </c>
      <c r="N463" s="128" t="s">
        <v>44</v>
      </c>
      <c r="O463" s="128" t="s">
        <v>41</v>
      </c>
      <c r="P463" s="128">
        <v>1</v>
      </c>
      <c r="Q463" s="126">
        <f>(D463*G463)*B463</f>
        <v>0</v>
      </c>
    </row>
    <row r="464" spans="1:17" ht="12.75">
      <c r="A464" s="139" t="s">
        <v>716</v>
      </c>
      <c r="B464" s="267"/>
      <c r="C464" s="138" t="s">
        <v>41</v>
      </c>
      <c r="D464" s="138">
        <v>20</v>
      </c>
      <c r="E464" s="203">
        <v>2</v>
      </c>
      <c r="F464" s="118">
        <f>G464*137</f>
        <v>101.38</v>
      </c>
      <c r="G464" s="142">
        <v>0.74</v>
      </c>
      <c r="H464" s="132">
        <v>1</v>
      </c>
      <c r="I464" s="133" t="s">
        <v>195</v>
      </c>
      <c r="J464" s="161" t="s">
        <v>712</v>
      </c>
      <c r="K464" s="135" t="s">
        <v>717</v>
      </c>
      <c r="L464" s="143" t="s">
        <v>108</v>
      </c>
      <c r="M464" s="137">
        <v>51</v>
      </c>
      <c r="N464" s="138" t="s">
        <v>44</v>
      </c>
      <c r="O464" s="138" t="s">
        <v>41</v>
      </c>
      <c r="P464" s="138">
        <v>1</v>
      </c>
      <c r="Q464" s="126">
        <f>(D464*G464)*B464</f>
        <v>0</v>
      </c>
    </row>
    <row r="465" spans="1:17" ht="12.75">
      <c r="A465" s="144" t="s">
        <v>718</v>
      </c>
      <c r="B465" s="267"/>
      <c r="C465" s="128" t="s">
        <v>41</v>
      </c>
      <c r="D465" s="138">
        <v>20</v>
      </c>
      <c r="E465" s="203">
        <v>2</v>
      </c>
      <c r="F465" s="118">
        <f>G465*137</f>
        <v>101.38</v>
      </c>
      <c r="G465" s="142">
        <v>0.74</v>
      </c>
      <c r="H465" s="132">
        <v>1</v>
      </c>
      <c r="I465" s="133" t="s">
        <v>195</v>
      </c>
      <c r="J465" s="161" t="s">
        <v>712</v>
      </c>
      <c r="K465" s="180" t="s">
        <v>719</v>
      </c>
      <c r="L465" s="143" t="s">
        <v>108</v>
      </c>
      <c r="M465" s="137">
        <v>51</v>
      </c>
      <c r="N465" s="128" t="s">
        <v>44</v>
      </c>
      <c r="O465" s="128" t="s">
        <v>41</v>
      </c>
      <c r="P465" s="128">
        <v>1</v>
      </c>
      <c r="Q465" s="126">
        <f>(D465*G465)*B465</f>
        <v>0</v>
      </c>
    </row>
    <row r="466" spans="1:17" ht="12.75">
      <c r="A466" s="144" t="s">
        <v>720</v>
      </c>
      <c r="B466" s="267"/>
      <c r="C466" s="128" t="s">
        <v>41</v>
      </c>
      <c r="D466" s="138">
        <v>20</v>
      </c>
      <c r="E466" s="203">
        <v>2</v>
      </c>
      <c r="F466" s="118">
        <f>G466*137</f>
        <v>101.38</v>
      </c>
      <c r="G466" s="142">
        <v>0.74</v>
      </c>
      <c r="H466" s="132">
        <v>1</v>
      </c>
      <c r="I466" s="133" t="s">
        <v>195</v>
      </c>
      <c r="J466" s="161" t="s">
        <v>712</v>
      </c>
      <c r="K466" s="180" t="s">
        <v>721</v>
      </c>
      <c r="L466" s="143" t="s">
        <v>108</v>
      </c>
      <c r="M466" s="137">
        <v>51</v>
      </c>
      <c r="N466" s="128" t="s">
        <v>44</v>
      </c>
      <c r="O466" s="128" t="s">
        <v>41</v>
      </c>
      <c r="P466" s="128">
        <v>1</v>
      </c>
      <c r="Q466" s="126">
        <f>(D466*G466)*B466</f>
        <v>0</v>
      </c>
    </row>
    <row r="467" spans="1:17" ht="12.75">
      <c r="A467" s="139" t="s">
        <v>722</v>
      </c>
      <c r="B467" s="267"/>
      <c r="C467" s="138" t="s">
        <v>41</v>
      </c>
      <c r="D467" s="138">
        <v>20</v>
      </c>
      <c r="E467" s="203">
        <v>2</v>
      </c>
      <c r="F467" s="118">
        <f>G467*137</f>
        <v>121.93</v>
      </c>
      <c r="G467" s="142">
        <v>0.89</v>
      </c>
      <c r="H467" s="132">
        <v>1</v>
      </c>
      <c r="I467" s="133" t="s">
        <v>195</v>
      </c>
      <c r="J467" s="161" t="s">
        <v>709</v>
      </c>
      <c r="K467" s="135" t="s">
        <v>723</v>
      </c>
      <c r="L467" s="143" t="s">
        <v>108</v>
      </c>
      <c r="M467" s="137">
        <v>51</v>
      </c>
      <c r="N467" s="138" t="s">
        <v>44</v>
      </c>
      <c r="O467" s="138" t="s">
        <v>41</v>
      </c>
      <c r="P467" s="138">
        <v>1</v>
      </c>
      <c r="Q467" s="126">
        <f>(D467*G467)*B467</f>
        <v>0</v>
      </c>
    </row>
    <row r="468" spans="1:17" ht="12.75">
      <c r="A468" s="144" t="s">
        <v>724</v>
      </c>
      <c r="B468" s="267"/>
      <c r="C468" s="128" t="s">
        <v>41</v>
      </c>
      <c r="D468" s="138">
        <v>20</v>
      </c>
      <c r="E468" s="203">
        <v>2</v>
      </c>
      <c r="F468" s="118">
        <f>G468*137</f>
        <v>121.93</v>
      </c>
      <c r="G468" s="142">
        <v>0.89</v>
      </c>
      <c r="H468" s="132">
        <v>1</v>
      </c>
      <c r="I468" s="133" t="s">
        <v>195</v>
      </c>
      <c r="J468" s="161" t="s">
        <v>709</v>
      </c>
      <c r="K468" s="180" t="s">
        <v>725</v>
      </c>
      <c r="L468" s="143" t="s">
        <v>108</v>
      </c>
      <c r="M468" s="137">
        <v>51</v>
      </c>
      <c r="N468" s="128" t="s">
        <v>44</v>
      </c>
      <c r="O468" s="128" t="s">
        <v>41</v>
      </c>
      <c r="P468" s="128">
        <v>1</v>
      </c>
      <c r="Q468" s="126">
        <f>(D468*G468)*B468</f>
        <v>0</v>
      </c>
    </row>
    <row r="469" spans="1:17" ht="12.75">
      <c r="A469" s="144" t="s">
        <v>726</v>
      </c>
      <c r="B469" s="267"/>
      <c r="C469" s="128" t="s">
        <v>41</v>
      </c>
      <c r="D469" s="138">
        <v>20</v>
      </c>
      <c r="E469" s="203">
        <v>2</v>
      </c>
      <c r="F469" s="118">
        <f>G469*137</f>
        <v>100.00999999999999</v>
      </c>
      <c r="G469" s="142">
        <v>0.73</v>
      </c>
      <c r="H469" s="132">
        <v>1</v>
      </c>
      <c r="I469" s="133" t="s">
        <v>195</v>
      </c>
      <c r="J469" s="161" t="s">
        <v>709</v>
      </c>
      <c r="K469" s="180" t="s">
        <v>727</v>
      </c>
      <c r="L469" s="143" t="s">
        <v>108</v>
      </c>
      <c r="M469" s="137">
        <v>51</v>
      </c>
      <c r="N469" s="128" t="s">
        <v>44</v>
      </c>
      <c r="O469" s="128" t="s">
        <v>41</v>
      </c>
      <c r="P469" s="128">
        <v>1</v>
      </c>
      <c r="Q469" s="126">
        <f>(D469*G469)*B469</f>
        <v>0</v>
      </c>
    </row>
    <row r="470" spans="1:17" ht="12.75">
      <c r="A470" s="144" t="s">
        <v>728</v>
      </c>
      <c r="B470" s="267"/>
      <c r="C470" s="128" t="s">
        <v>41</v>
      </c>
      <c r="D470" s="138">
        <v>20</v>
      </c>
      <c r="E470" s="203">
        <v>3</v>
      </c>
      <c r="F470" s="118">
        <f>G470*137</f>
        <v>127.41000000000001</v>
      </c>
      <c r="G470" s="142">
        <v>0.93</v>
      </c>
      <c r="H470" s="132">
        <v>1</v>
      </c>
      <c r="I470" s="133" t="s">
        <v>195</v>
      </c>
      <c r="J470" s="161" t="s">
        <v>709</v>
      </c>
      <c r="K470" s="180" t="s">
        <v>729</v>
      </c>
      <c r="L470" s="143" t="s">
        <v>108</v>
      </c>
      <c r="M470" s="137">
        <v>51</v>
      </c>
      <c r="N470" s="128" t="s">
        <v>44</v>
      </c>
      <c r="O470" s="128" t="s">
        <v>41</v>
      </c>
      <c r="P470" s="128">
        <v>1</v>
      </c>
      <c r="Q470" s="126">
        <f>(D470*G470)*B470</f>
        <v>0</v>
      </c>
    </row>
    <row r="471" spans="1:17" ht="12.75">
      <c r="A471" s="144" t="s">
        <v>730</v>
      </c>
      <c r="B471" s="267"/>
      <c r="C471" s="128" t="s">
        <v>41</v>
      </c>
      <c r="D471" s="138">
        <v>15</v>
      </c>
      <c r="E471" s="203">
        <v>1</v>
      </c>
      <c r="F471" s="118">
        <f>G471*137</f>
        <v>152.07000000000002</v>
      </c>
      <c r="G471" s="142">
        <v>1.11</v>
      </c>
      <c r="H471" s="132">
        <v>1</v>
      </c>
      <c r="I471" s="133" t="s">
        <v>195</v>
      </c>
      <c r="J471" s="161"/>
      <c r="K471" s="180" t="s">
        <v>731</v>
      </c>
      <c r="L471" s="143" t="s">
        <v>732</v>
      </c>
      <c r="M471" s="137">
        <v>51</v>
      </c>
      <c r="N471" s="128" t="s">
        <v>44</v>
      </c>
      <c r="O471" s="128" t="s">
        <v>41</v>
      </c>
      <c r="P471" s="128">
        <v>1</v>
      </c>
      <c r="Q471" s="126">
        <f>(D471*G471)*B471</f>
        <v>0</v>
      </c>
    </row>
    <row r="472" spans="1:17" ht="12.75">
      <c r="A472" s="144" t="s">
        <v>733</v>
      </c>
      <c r="B472" s="267"/>
      <c r="C472" s="128" t="s">
        <v>41</v>
      </c>
      <c r="D472" s="138">
        <v>15</v>
      </c>
      <c r="E472" s="203">
        <v>1</v>
      </c>
      <c r="F472" s="118">
        <f>G472*137</f>
        <v>183.58</v>
      </c>
      <c r="G472" s="142">
        <v>1.34</v>
      </c>
      <c r="H472" s="132">
        <v>1</v>
      </c>
      <c r="I472" s="133" t="s">
        <v>195</v>
      </c>
      <c r="J472" s="161"/>
      <c r="K472" s="180" t="s">
        <v>734</v>
      </c>
      <c r="L472" s="143" t="s">
        <v>732</v>
      </c>
      <c r="M472" s="137">
        <v>51</v>
      </c>
      <c r="N472" s="128" t="s">
        <v>44</v>
      </c>
      <c r="O472" s="128" t="s">
        <v>41</v>
      </c>
      <c r="P472" s="128">
        <v>1</v>
      </c>
      <c r="Q472" s="126">
        <f>(D472*G472)*B472</f>
        <v>0</v>
      </c>
    </row>
    <row r="473" spans="1:17" ht="12.75">
      <c r="A473" s="144" t="s">
        <v>735</v>
      </c>
      <c r="B473" s="267"/>
      <c r="C473" s="128" t="s">
        <v>41</v>
      </c>
      <c r="D473" s="138">
        <v>15</v>
      </c>
      <c r="E473" s="203">
        <v>1</v>
      </c>
      <c r="F473" s="118">
        <f>G473*137</f>
        <v>161.66</v>
      </c>
      <c r="G473" s="142">
        <v>1.18</v>
      </c>
      <c r="H473" s="132">
        <v>1</v>
      </c>
      <c r="I473" s="133" t="s">
        <v>195</v>
      </c>
      <c r="J473" s="161"/>
      <c r="K473" s="180" t="s">
        <v>736</v>
      </c>
      <c r="L473" s="143" t="s">
        <v>732</v>
      </c>
      <c r="M473" s="137">
        <v>51</v>
      </c>
      <c r="N473" s="128" t="s">
        <v>44</v>
      </c>
      <c r="O473" s="128" t="s">
        <v>41</v>
      </c>
      <c r="P473" s="128">
        <v>1</v>
      </c>
      <c r="Q473" s="126">
        <f>(D473*G473)*B473</f>
        <v>0</v>
      </c>
    </row>
    <row r="474" spans="1:17" ht="12.75">
      <c r="A474" s="113" t="s">
        <v>737</v>
      </c>
      <c r="B474" s="267"/>
      <c r="C474" s="115" t="s">
        <v>41</v>
      </c>
      <c r="D474" s="151">
        <v>15</v>
      </c>
      <c r="E474" s="251">
        <v>1</v>
      </c>
      <c r="F474" s="118">
        <f>G474*137</f>
        <v>246.6</v>
      </c>
      <c r="G474" s="119">
        <v>1.8</v>
      </c>
      <c r="H474" s="120">
        <v>1</v>
      </c>
      <c r="I474" s="121" t="s">
        <v>195</v>
      </c>
      <c r="J474" s="255"/>
      <c r="K474" s="256" t="s">
        <v>738</v>
      </c>
      <c r="L474" s="124" t="s">
        <v>732</v>
      </c>
      <c r="M474" s="125">
        <v>51</v>
      </c>
      <c r="N474" s="115" t="s">
        <v>44</v>
      </c>
      <c r="O474" s="115" t="s">
        <v>41</v>
      </c>
      <c r="P474" s="115">
        <v>1</v>
      </c>
      <c r="Q474" s="126">
        <f>(D474*G474)*B474</f>
        <v>0</v>
      </c>
    </row>
    <row r="475" spans="1:17" ht="12.75">
      <c r="A475" s="268"/>
      <c r="B475" s="269"/>
      <c r="C475" s="270"/>
      <c r="D475" s="271"/>
      <c r="E475" s="269"/>
      <c r="F475" s="118">
        <f>G475*137</f>
        <v>0</v>
      </c>
      <c r="G475" s="272"/>
      <c r="H475" s="273"/>
      <c r="I475" s="274"/>
      <c r="K475" s="275" t="s">
        <v>739</v>
      </c>
      <c r="L475" s="269"/>
      <c r="M475" s="187"/>
      <c r="N475" s="269"/>
      <c r="O475" s="270"/>
      <c r="P475" s="270"/>
      <c r="Q475" s="276" t="s">
        <v>15</v>
      </c>
    </row>
    <row r="476" spans="1:17" ht="12.75">
      <c r="A476" s="268"/>
      <c r="B476" s="269"/>
      <c r="C476" s="270"/>
      <c r="D476" s="271"/>
      <c r="E476" s="269"/>
      <c r="F476" s="118">
        <f>G476*137</f>
        <v>0</v>
      </c>
      <c r="G476" s="272"/>
      <c r="H476" s="273"/>
      <c r="I476" s="274"/>
      <c r="J476" s="112"/>
      <c r="K476" s="212" t="s">
        <v>193</v>
      </c>
      <c r="L476" s="269"/>
      <c r="M476" s="187"/>
      <c r="N476" s="269"/>
      <c r="O476" s="270"/>
      <c r="P476" s="270"/>
      <c r="Q476" s="156" t="s">
        <v>15</v>
      </c>
    </row>
    <row r="477" spans="1:17" ht="12.75">
      <c r="A477" s="186">
        <v>12001</v>
      </c>
      <c r="B477" s="264"/>
      <c r="C477" s="138" t="s">
        <v>41</v>
      </c>
      <c r="D477" s="138">
        <v>20</v>
      </c>
      <c r="E477" s="203">
        <v>5</v>
      </c>
      <c r="F477" s="118">
        <f>G477*137</f>
        <v>89.05</v>
      </c>
      <c r="G477" s="142">
        <v>0.65</v>
      </c>
      <c r="H477" s="132">
        <v>1</v>
      </c>
      <c r="I477" s="133" t="s">
        <v>195</v>
      </c>
      <c r="J477" s="161" t="s">
        <v>196</v>
      </c>
      <c r="K477" s="277" t="s">
        <v>740</v>
      </c>
      <c r="L477" s="143" t="s">
        <v>198</v>
      </c>
      <c r="M477" s="278">
        <v>53</v>
      </c>
      <c r="N477" s="138" t="s">
        <v>44</v>
      </c>
      <c r="O477" s="138" t="s">
        <v>41</v>
      </c>
      <c r="P477" s="138">
        <v>1</v>
      </c>
      <c r="Q477" s="177">
        <f>(D477*G477)*B477</f>
        <v>0</v>
      </c>
    </row>
    <row r="478" spans="1:17" ht="12.75">
      <c r="A478" s="186">
        <v>12002</v>
      </c>
      <c r="B478" s="264"/>
      <c r="C478" s="138" t="s">
        <v>41</v>
      </c>
      <c r="D478" s="138">
        <v>20</v>
      </c>
      <c r="E478" s="203">
        <v>5</v>
      </c>
      <c r="F478" s="118">
        <f>G478*137</f>
        <v>93.16000000000001</v>
      </c>
      <c r="G478" s="142">
        <v>0.68</v>
      </c>
      <c r="H478" s="132">
        <v>1</v>
      </c>
      <c r="I478" s="133" t="s">
        <v>195</v>
      </c>
      <c r="J478" s="161" t="s">
        <v>196</v>
      </c>
      <c r="K478" s="277" t="s">
        <v>476</v>
      </c>
      <c r="L478" s="143" t="s">
        <v>198</v>
      </c>
      <c r="M478" s="278">
        <v>53</v>
      </c>
      <c r="N478" s="138" t="s">
        <v>44</v>
      </c>
      <c r="O478" s="138" t="s">
        <v>41</v>
      </c>
      <c r="P478" s="138">
        <v>1</v>
      </c>
      <c r="Q478" s="126">
        <f>(D478*G478)*B478</f>
        <v>0</v>
      </c>
    </row>
    <row r="479" spans="1:17" ht="12.75">
      <c r="A479" s="186">
        <v>12003</v>
      </c>
      <c r="B479" s="264"/>
      <c r="C479" s="138" t="s">
        <v>41</v>
      </c>
      <c r="D479" s="138">
        <v>20</v>
      </c>
      <c r="E479" s="203">
        <v>5</v>
      </c>
      <c r="F479" s="118">
        <f>G479*137</f>
        <v>97.27</v>
      </c>
      <c r="G479" s="142">
        <v>0.71</v>
      </c>
      <c r="H479" s="132">
        <v>1</v>
      </c>
      <c r="I479" s="133" t="s">
        <v>195</v>
      </c>
      <c r="J479" s="161" t="s">
        <v>196</v>
      </c>
      <c r="K479" s="277" t="s">
        <v>741</v>
      </c>
      <c r="L479" s="143" t="s">
        <v>198</v>
      </c>
      <c r="M479" s="278">
        <v>53</v>
      </c>
      <c r="N479" s="138" t="s">
        <v>44</v>
      </c>
      <c r="O479" s="138" t="s">
        <v>41</v>
      </c>
      <c r="P479" s="138">
        <v>1</v>
      </c>
      <c r="Q479" s="126">
        <f>(D479*G479)*B479</f>
        <v>0</v>
      </c>
    </row>
    <row r="480" spans="1:17" ht="12.75">
      <c r="A480" s="186">
        <v>12004</v>
      </c>
      <c r="B480" s="264"/>
      <c r="C480" s="138" t="s">
        <v>41</v>
      </c>
      <c r="D480" s="138">
        <v>20</v>
      </c>
      <c r="E480" s="203">
        <v>5</v>
      </c>
      <c r="F480" s="118">
        <f>G480*137</f>
        <v>83.57</v>
      </c>
      <c r="G480" s="142">
        <v>0.61</v>
      </c>
      <c r="H480" s="132">
        <v>1</v>
      </c>
      <c r="I480" s="133" t="s">
        <v>195</v>
      </c>
      <c r="J480" s="161" t="s">
        <v>196</v>
      </c>
      <c r="K480" s="277" t="s">
        <v>479</v>
      </c>
      <c r="L480" s="143" t="s">
        <v>198</v>
      </c>
      <c r="M480" s="278">
        <v>53</v>
      </c>
      <c r="N480" s="138" t="s">
        <v>44</v>
      </c>
      <c r="O480" s="138" t="s">
        <v>41</v>
      </c>
      <c r="P480" s="138">
        <v>1</v>
      </c>
      <c r="Q480" s="126">
        <f>(D480*G480)*B480</f>
        <v>0</v>
      </c>
    </row>
    <row r="481" spans="1:17" ht="12.75">
      <c r="A481" s="186">
        <v>12005</v>
      </c>
      <c r="B481" s="264"/>
      <c r="C481" s="138" t="s">
        <v>41</v>
      </c>
      <c r="D481" s="138">
        <v>20</v>
      </c>
      <c r="E481" s="203">
        <v>5</v>
      </c>
      <c r="F481" s="118">
        <f>G481*137</f>
        <v>87.68</v>
      </c>
      <c r="G481" s="142">
        <v>0.64</v>
      </c>
      <c r="H481" s="132">
        <v>1</v>
      </c>
      <c r="I481" s="133" t="s">
        <v>195</v>
      </c>
      <c r="J481" s="161" t="s">
        <v>196</v>
      </c>
      <c r="K481" s="277" t="s">
        <v>742</v>
      </c>
      <c r="L481" s="143" t="s">
        <v>198</v>
      </c>
      <c r="M481" s="278">
        <v>53</v>
      </c>
      <c r="N481" s="138" t="s">
        <v>44</v>
      </c>
      <c r="O481" s="138" t="s">
        <v>41</v>
      </c>
      <c r="P481" s="138">
        <v>1</v>
      </c>
      <c r="Q481" s="126">
        <f>(D481*G481)*B481</f>
        <v>0</v>
      </c>
    </row>
    <row r="482" spans="1:17" ht="12.75">
      <c r="A482" s="186">
        <v>12006</v>
      </c>
      <c r="B482" s="264"/>
      <c r="C482" s="138" t="s">
        <v>41</v>
      </c>
      <c r="D482" s="138">
        <v>20</v>
      </c>
      <c r="E482" s="203">
        <v>5</v>
      </c>
      <c r="F482" s="118">
        <f>G482*137</f>
        <v>94.52999999999999</v>
      </c>
      <c r="G482" s="142">
        <v>0.69</v>
      </c>
      <c r="H482" s="132">
        <v>1</v>
      </c>
      <c r="I482" s="133" t="s">
        <v>195</v>
      </c>
      <c r="J482" s="161" t="s">
        <v>196</v>
      </c>
      <c r="K482" s="277" t="s">
        <v>743</v>
      </c>
      <c r="L482" s="143" t="s">
        <v>198</v>
      </c>
      <c r="M482" s="278">
        <v>53</v>
      </c>
      <c r="N482" s="138" t="s">
        <v>44</v>
      </c>
      <c r="O482" s="138" t="s">
        <v>41</v>
      </c>
      <c r="P482" s="138">
        <v>1</v>
      </c>
      <c r="Q482" s="126">
        <f>(D482*G482)*B482</f>
        <v>0</v>
      </c>
    </row>
    <row r="483" spans="1:17" ht="12.75">
      <c r="A483" s="186">
        <v>12007</v>
      </c>
      <c r="B483" s="264"/>
      <c r="C483" s="138" t="s">
        <v>41</v>
      </c>
      <c r="D483" s="138">
        <v>20</v>
      </c>
      <c r="E483" s="203">
        <v>5</v>
      </c>
      <c r="F483" s="118">
        <f>G483*137</f>
        <v>93.16000000000001</v>
      </c>
      <c r="G483" s="142">
        <v>0.68</v>
      </c>
      <c r="H483" s="132">
        <v>1</v>
      </c>
      <c r="I483" s="133" t="s">
        <v>195</v>
      </c>
      <c r="J483" s="161" t="s">
        <v>196</v>
      </c>
      <c r="K483" s="277" t="s">
        <v>744</v>
      </c>
      <c r="L483" s="143" t="s">
        <v>198</v>
      </c>
      <c r="M483" s="278">
        <v>53</v>
      </c>
      <c r="N483" s="138" t="s">
        <v>44</v>
      </c>
      <c r="O483" s="138" t="s">
        <v>41</v>
      </c>
      <c r="P483" s="138">
        <v>1</v>
      </c>
      <c r="Q483" s="126">
        <f>(D483*G483)*B483</f>
        <v>0</v>
      </c>
    </row>
    <row r="484" spans="1:17" ht="12.75">
      <c r="A484" s="186">
        <v>12008</v>
      </c>
      <c r="B484" s="264"/>
      <c r="C484" s="138" t="s">
        <v>41</v>
      </c>
      <c r="D484" s="138">
        <v>20</v>
      </c>
      <c r="E484" s="203">
        <v>5</v>
      </c>
      <c r="F484" s="118">
        <f>G484*137</f>
        <v>94.52999999999999</v>
      </c>
      <c r="G484" s="142">
        <v>0.69</v>
      </c>
      <c r="H484" s="132">
        <v>1</v>
      </c>
      <c r="I484" s="133" t="s">
        <v>195</v>
      </c>
      <c r="J484" s="161" t="s">
        <v>196</v>
      </c>
      <c r="K484" s="277" t="s">
        <v>200</v>
      </c>
      <c r="L484" s="143" t="s">
        <v>198</v>
      </c>
      <c r="M484" s="278">
        <v>53</v>
      </c>
      <c r="N484" s="138" t="s">
        <v>44</v>
      </c>
      <c r="O484" s="138" t="s">
        <v>41</v>
      </c>
      <c r="P484" s="138">
        <v>1</v>
      </c>
      <c r="Q484" s="126">
        <f>(D484*G484)*B484</f>
        <v>0</v>
      </c>
    </row>
    <row r="485" spans="1:17" ht="12.75">
      <c r="A485" s="186">
        <v>12010</v>
      </c>
      <c r="B485" s="264"/>
      <c r="C485" s="138" t="s">
        <v>41</v>
      </c>
      <c r="D485" s="138">
        <v>20</v>
      </c>
      <c r="E485" s="203">
        <v>5</v>
      </c>
      <c r="F485" s="118">
        <f>G485*137</f>
        <v>94.52999999999999</v>
      </c>
      <c r="G485" s="142">
        <v>0.69</v>
      </c>
      <c r="H485" s="132">
        <v>1</v>
      </c>
      <c r="I485" s="133" t="s">
        <v>195</v>
      </c>
      <c r="J485" s="161" t="s">
        <v>196</v>
      </c>
      <c r="K485" s="277" t="s">
        <v>745</v>
      </c>
      <c r="L485" s="143" t="s">
        <v>198</v>
      </c>
      <c r="M485" s="278">
        <v>53</v>
      </c>
      <c r="N485" s="138" t="s">
        <v>44</v>
      </c>
      <c r="O485" s="138" t="s">
        <v>41</v>
      </c>
      <c r="P485" s="138">
        <v>1</v>
      </c>
      <c r="Q485" s="126">
        <f>(D485*G485)*B485</f>
        <v>0</v>
      </c>
    </row>
    <row r="486" spans="1:17" ht="12.75">
      <c r="A486" s="186">
        <v>12011</v>
      </c>
      <c r="B486" s="148"/>
      <c r="C486" s="138" t="s">
        <v>41</v>
      </c>
      <c r="D486" s="138">
        <v>20</v>
      </c>
      <c r="E486" s="203">
        <v>5</v>
      </c>
      <c r="F486" s="118">
        <f>G486*137</f>
        <v>83.57</v>
      </c>
      <c r="G486" s="142">
        <v>0.61</v>
      </c>
      <c r="H486" s="132">
        <v>1</v>
      </c>
      <c r="I486" s="133" t="s">
        <v>195</v>
      </c>
      <c r="J486" s="161" t="s">
        <v>196</v>
      </c>
      <c r="K486" s="277" t="s">
        <v>746</v>
      </c>
      <c r="L486" s="143" t="s">
        <v>198</v>
      </c>
      <c r="M486" s="278">
        <v>53</v>
      </c>
      <c r="N486" s="138" t="s">
        <v>44</v>
      </c>
      <c r="O486" s="138" t="s">
        <v>41</v>
      </c>
      <c r="P486" s="138">
        <v>1</v>
      </c>
      <c r="Q486" s="126">
        <f>(D486*G486)*B486</f>
        <v>0</v>
      </c>
    </row>
    <row r="487" spans="1:17" ht="12.75">
      <c r="A487" s="186">
        <v>12012</v>
      </c>
      <c r="B487" s="148"/>
      <c r="C487" s="138" t="s">
        <v>41</v>
      </c>
      <c r="D487" s="138">
        <v>20</v>
      </c>
      <c r="E487" s="203">
        <v>5</v>
      </c>
      <c r="F487" s="118">
        <f>G487*137</f>
        <v>100.00999999999999</v>
      </c>
      <c r="G487" s="142">
        <v>0.73</v>
      </c>
      <c r="H487" s="132">
        <v>1</v>
      </c>
      <c r="I487" s="133" t="s">
        <v>195</v>
      </c>
      <c r="J487" s="161" t="s">
        <v>196</v>
      </c>
      <c r="K487" s="277" t="s">
        <v>747</v>
      </c>
      <c r="L487" s="143" t="s">
        <v>198</v>
      </c>
      <c r="M487" s="278">
        <v>53</v>
      </c>
      <c r="N487" s="138" t="s">
        <v>44</v>
      </c>
      <c r="O487" s="138" t="s">
        <v>41</v>
      </c>
      <c r="P487" s="138">
        <v>1</v>
      </c>
      <c r="Q487" s="126">
        <f>(D487*G487)*B487</f>
        <v>0</v>
      </c>
    </row>
    <row r="488" spans="1:17" ht="12.75">
      <c r="A488" s="186">
        <v>12009</v>
      </c>
      <c r="B488" s="264"/>
      <c r="C488" s="138" t="s">
        <v>41</v>
      </c>
      <c r="D488" s="138">
        <v>20</v>
      </c>
      <c r="E488" s="203">
        <v>5</v>
      </c>
      <c r="F488" s="118">
        <f>G488*137</f>
        <v>83.57</v>
      </c>
      <c r="G488" s="142">
        <v>0.61</v>
      </c>
      <c r="H488" s="132">
        <v>1</v>
      </c>
      <c r="I488" s="133" t="s">
        <v>195</v>
      </c>
      <c r="J488" s="161" t="s">
        <v>196</v>
      </c>
      <c r="K488" s="277" t="s">
        <v>536</v>
      </c>
      <c r="L488" s="143" t="s">
        <v>198</v>
      </c>
      <c r="M488" s="278">
        <v>53</v>
      </c>
      <c r="N488" s="138" t="s">
        <v>44</v>
      </c>
      <c r="O488" s="138" t="s">
        <v>41</v>
      </c>
      <c r="P488" s="138">
        <v>1</v>
      </c>
      <c r="Q488" s="126">
        <f>(D488*G488)*B488</f>
        <v>0</v>
      </c>
    </row>
    <row r="489" spans="1:17" ht="12.75">
      <c r="A489" s="186">
        <v>12015</v>
      </c>
      <c r="B489" s="264"/>
      <c r="C489" s="138" t="s">
        <v>41</v>
      </c>
      <c r="D489" s="138">
        <v>20</v>
      </c>
      <c r="E489" s="203">
        <v>5</v>
      </c>
      <c r="F489" s="118">
        <f>G489*137</f>
        <v>86.31</v>
      </c>
      <c r="G489" s="142">
        <v>0.63</v>
      </c>
      <c r="H489" s="132">
        <v>1</v>
      </c>
      <c r="I489" s="133" t="s">
        <v>195</v>
      </c>
      <c r="J489" s="161" t="s">
        <v>483</v>
      </c>
      <c r="K489" s="277" t="s">
        <v>748</v>
      </c>
      <c r="L489" s="143" t="s">
        <v>198</v>
      </c>
      <c r="M489" s="278">
        <v>53</v>
      </c>
      <c r="N489" s="138" t="s">
        <v>44</v>
      </c>
      <c r="O489" s="138" t="s">
        <v>41</v>
      </c>
      <c r="P489" s="138">
        <v>1</v>
      </c>
      <c r="Q489" s="126">
        <f>(D489*G489)*B489</f>
        <v>0</v>
      </c>
    </row>
    <row r="490" spans="1:17" ht="12.75">
      <c r="A490" s="186">
        <v>12016</v>
      </c>
      <c r="B490" s="264"/>
      <c r="C490" s="138" t="s">
        <v>41</v>
      </c>
      <c r="D490" s="138">
        <v>20</v>
      </c>
      <c r="E490" s="203">
        <v>5</v>
      </c>
      <c r="F490" s="118">
        <f>G490*137</f>
        <v>93.16000000000001</v>
      </c>
      <c r="G490" s="142">
        <v>0.68</v>
      </c>
      <c r="H490" s="132">
        <v>1</v>
      </c>
      <c r="I490" s="133" t="s">
        <v>195</v>
      </c>
      <c r="J490" s="161" t="s">
        <v>483</v>
      </c>
      <c r="K490" s="277" t="s">
        <v>749</v>
      </c>
      <c r="L490" s="143" t="s">
        <v>198</v>
      </c>
      <c r="M490" s="278">
        <v>53</v>
      </c>
      <c r="N490" s="138" t="s">
        <v>44</v>
      </c>
      <c r="O490" s="138" t="s">
        <v>41</v>
      </c>
      <c r="P490" s="138">
        <v>1</v>
      </c>
      <c r="Q490" s="126">
        <f>(D490*G490)*B490</f>
        <v>0</v>
      </c>
    </row>
    <row r="491" spans="1:17" ht="12.75">
      <c r="A491" s="186">
        <v>12017</v>
      </c>
      <c r="B491" s="264"/>
      <c r="C491" s="138" t="s">
        <v>41</v>
      </c>
      <c r="D491" s="138">
        <v>20</v>
      </c>
      <c r="E491" s="203">
        <v>5</v>
      </c>
      <c r="F491" s="118">
        <f>G491*137</f>
        <v>95.89999999999999</v>
      </c>
      <c r="G491" s="142">
        <v>0.7</v>
      </c>
      <c r="H491" s="132">
        <v>1</v>
      </c>
      <c r="I491" s="133" t="s">
        <v>195</v>
      </c>
      <c r="J491" s="161" t="s">
        <v>483</v>
      </c>
      <c r="K491" s="277" t="s">
        <v>750</v>
      </c>
      <c r="L491" s="143" t="s">
        <v>198</v>
      </c>
      <c r="M491" s="278">
        <v>53</v>
      </c>
      <c r="N491" s="138" t="s">
        <v>44</v>
      </c>
      <c r="O491" s="138" t="s">
        <v>41</v>
      </c>
      <c r="P491" s="138">
        <v>1</v>
      </c>
      <c r="Q491" s="126">
        <f>(D491*G491)*B491</f>
        <v>0</v>
      </c>
    </row>
    <row r="492" spans="1:17" ht="12.75">
      <c r="A492" s="186">
        <v>12018</v>
      </c>
      <c r="B492" s="264"/>
      <c r="C492" s="138" t="s">
        <v>41</v>
      </c>
      <c r="D492" s="138">
        <v>20</v>
      </c>
      <c r="E492" s="203">
        <v>5</v>
      </c>
      <c r="F492" s="118">
        <f>G492*137</f>
        <v>94.52999999999999</v>
      </c>
      <c r="G492" s="142">
        <v>0.69</v>
      </c>
      <c r="H492" s="132">
        <v>1</v>
      </c>
      <c r="I492" s="133" t="s">
        <v>195</v>
      </c>
      <c r="J492" s="161" t="s">
        <v>483</v>
      </c>
      <c r="K492" s="277" t="s">
        <v>751</v>
      </c>
      <c r="L492" s="143" t="s">
        <v>198</v>
      </c>
      <c r="M492" s="278">
        <v>53</v>
      </c>
      <c r="N492" s="138" t="s">
        <v>44</v>
      </c>
      <c r="O492" s="138" t="s">
        <v>41</v>
      </c>
      <c r="P492" s="138">
        <v>1</v>
      </c>
      <c r="Q492" s="126">
        <f>(D492*G492)*B492</f>
        <v>0</v>
      </c>
    </row>
    <row r="493" spans="1:17" ht="12.75">
      <c r="A493" s="186">
        <v>12019</v>
      </c>
      <c r="B493" s="264"/>
      <c r="C493" s="138" t="s">
        <v>41</v>
      </c>
      <c r="D493" s="138">
        <v>20</v>
      </c>
      <c r="E493" s="203">
        <v>5</v>
      </c>
      <c r="F493" s="118">
        <f>G493*137</f>
        <v>89.05</v>
      </c>
      <c r="G493" s="142">
        <v>0.65</v>
      </c>
      <c r="H493" s="132">
        <v>1</v>
      </c>
      <c r="I493" s="133" t="s">
        <v>195</v>
      </c>
      <c r="J493" s="161" t="s">
        <v>483</v>
      </c>
      <c r="K493" s="277" t="s">
        <v>486</v>
      </c>
      <c r="L493" s="143" t="s">
        <v>198</v>
      </c>
      <c r="M493" s="278">
        <v>54</v>
      </c>
      <c r="N493" s="138" t="s">
        <v>44</v>
      </c>
      <c r="O493" s="138" t="s">
        <v>41</v>
      </c>
      <c r="P493" s="138">
        <v>1</v>
      </c>
      <c r="Q493" s="126">
        <f>(D493*G493)*B493</f>
        <v>0</v>
      </c>
    </row>
    <row r="494" spans="1:17" ht="12.75">
      <c r="A494" s="186">
        <v>12020</v>
      </c>
      <c r="B494" s="264"/>
      <c r="C494" s="138" t="s">
        <v>41</v>
      </c>
      <c r="D494" s="138">
        <v>20</v>
      </c>
      <c r="E494" s="203">
        <v>5</v>
      </c>
      <c r="F494" s="118">
        <f>G494*137</f>
        <v>95.89999999999999</v>
      </c>
      <c r="G494" s="142">
        <v>0.7</v>
      </c>
      <c r="H494" s="132">
        <v>1</v>
      </c>
      <c r="I494" s="133" t="s">
        <v>195</v>
      </c>
      <c r="J494" s="161" t="s">
        <v>483</v>
      </c>
      <c r="K494" s="277" t="s">
        <v>488</v>
      </c>
      <c r="L494" s="143" t="s">
        <v>198</v>
      </c>
      <c r="M494" s="278">
        <v>54</v>
      </c>
      <c r="N494" s="138" t="s">
        <v>44</v>
      </c>
      <c r="O494" s="138" t="s">
        <v>41</v>
      </c>
      <c r="P494" s="138">
        <v>1</v>
      </c>
      <c r="Q494" s="126">
        <f>(D494*G494)*B494</f>
        <v>0</v>
      </c>
    </row>
    <row r="495" spans="1:17" ht="12.75">
      <c r="A495" s="186">
        <v>12021</v>
      </c>
      <c r="B495" s="148"/>
      <c r="C495" s="138" t="s">
        <v>41</v>
      </c>
      <c r="D495" s="138">
        <v>20</v>
      </c>
      <c r="E495" s="203">
        <v>5</v>
      </c>
      <c r="F495" s="118">
        <f>G495*137</f>
        <v>94.52999999999999</v>
      </c>
      <c r="G495" s="142">
        <v>0.69</v>
      </c>
      <c r="H495" s="132">
        <v>1</v>
      </c>
      <c r="I495" s="133" t="s">
        <v>195</v>
      </c>
      <c r="J495" s="161" t="s">
        <v>483</v>
      </c>
      <c r="K495" s="277" t="s">
        <v>752</v>
      </c>
      <c r="L495" s="143" t="s">
        <v>198</v>
      </c>
      <c r="M495" s="278">
        <v>54</v>
      </c>
      <c r="N495" s="138" t="s">
        <v>44</v>
      </c>
      <c r="O495" s="138" t="s">
        <v>41</v>
      </c>
      <c r="P495" s="138">
        <v>1</v>
      </c>
      <c r="Q495" s="126">
        <f>(D495*G495)*B495</f>
        <v>0</v>
      </c>
    </row>
    <row r="496" spans="1:17" ht="12.75">
      <c r="A496" s="186">
        <v>12025</v>
      </c>
      <c r="B496" s="148"/>
      <c r="C496" s="138" t="s">
        <v>41</v>
      </c>
      <c r="D496" s="138">
        <v>20</v>
      </c>
      <c r="E496" s="203">
        <v>5</v>
      </c>
      <c r="F496" s="118">
        <f>G496*137</f>
        <v>90.42</v>
      </c>
      <c r="G496" s="142">
        <v>0.66</v>
      </c>
      <c r="H496" s="132">
        <v>1</v>
      </c>
      <c r="I496" s="133" t="s">
        <v>195</v>
      </c>
      <c r="J496" s="161" t="s">
        <v>206</v>
      </c>
      <c r="K496" s="277" t="s">
        <v>753</v>
      </c>
      <c r="L496" s="143" t="s">
        <v>198</v>
      </c>
      <c r="M496" s="278">
        <v>54</v>
      </c>
      <c r="N496" s="138" t="s">
        <v>44</v>
      </c>
      <c r="O496" s="138" t="s">
        <v>41</v>
      </c>
      <c r="P496" s="138">
        <v>1</v>
      </c>
      <c r="Q496" s="126">
        <f>(D496*G496)*B496</f>
        <v>0</v>
      </c>
    </row>
    <row r="497" spans="1:17" ht="12.75">
      <c r="A497" s="186">
        <v>12026</v>
      </c>
      <c r="B497" s="148"/>
      <c r="C497" s="138" t="s">
        <v>41</v>
      </c>
      <c r="D497" s="138">
        <v>20</v>
      </c>
      <c r="E497" s="203">
        <v>5</v>
      </c>
      <c r="F497" s="118">
        <f>G497*137</f>
        <v>82.20000000000002</v>
      </c>
      <c r="G497" s="142">
        <v>0.6000000000000001</v>
      </c>
      <c r="H497" s="132">
        <v>1</v>
      </c>
      <c r="I497" s="133" t="s">
        <v>195</v>
      </c>
      <c r="J497" s="161" t="s">
        <v>206</v>
      </c>
      <c r="K497" s="277" t="s">
        <v>754</v>
      </c>
      <c r="L497" s="143" t="s">
        <v>198</v>
      </c>
      <c r="M497" s="278">
        <v>54</v>
      </c>
      <c r="N497" s="138" t="s">
        <v>44</v>
      </c>
      <c r="O497" s="138" t="s">
        <v>41</v>
      </c>
      <c r="P497" s="138">
        <v>1</v>
      </c>
      <c r="Q497" s="126">
        <f>(D497*G497)*B497</f>
        <v>0</v>
      </c>
    </row>
    <row r="498" spans="1:17" ht="12.75">
      <c r="A498" s="186">
        <v>12027</v>
      </c>
      <c r="B498" s="148"/>
      <c r="C498" s="138" t="s">
        <v>41</v>
      </c>
      <c r="D498" s="138">
        <v>20</v>
      </c>
      <c r="E498" s="203">
        <v>5</v>
      </c>
      <c r="F498" s="118">
        <f>G498*137</f>
        <v>80.83</v>
      </c>
      <c r="G498" s="142">
        <v>0.59</v>
      </c>
      <c r="H498" s="132">
        <v>1</v>
      </c>
      <c r="I498" s="133" t="s">
        <v>195</v>
      </c>
      <c r="J498" s="161" t="s">
        <v>206</v>
      </c>
      <c r="K498" s="277" t="s">
        <v>497</v>
      </c>
      <c r="L498" s="143" t="s">
        <v>198</v>
      </c>
      <c r="M498" s="278">
        <v>54</v>
      </c>
      <c r="N498" s="138" t="s">
        <v>44</v>
      </c>
      <c r="O498" s="138" t="s">
        <v>41</v>
      </c>
      <c r="P498" s="138">
        <v>1</v>
      </c>
      <c r="Q498" s="126">
        <f>(D498*G498)*B498</f>
        <v>0</v>
      </c>
    </row>
    <row r="499" spans="1:17" ht="12.75">
      <c r="A499" s="186">
        <v>12028</v>
      </c>
      <c r="B499" s="148"/>
      <c r="C499" s="138" t="s">
        <v>41</v>
      </c>
      <c r="D499" s="138">
        <v>20</v>
      </c>
      <c r="E499" s="203">
        <v>5</v>
      </c>
      <c r="F499" s="118">
        <f>G499*137</f>
        <v>89.05</v>
      </c>
      <c r="G499" s="142">
        <v>0.65</v>
      </c>
      <c r="H499" s="132">
        <v>1</v>
      </c>
      <c r="I499" s="133" t="s">
        <v>195</v>
      </c>
      <c r="J499" s="161" t="s">
        <v>206</v>
      </c>
      <c r="K499" s="277" t="s">
        <v>755</v>
      </c>
      <c r="L499" s="143" t="s">
        <v>198</v>
      </c>
      <c r="M499" s="278">
        <v>54</v>
      </c>
      <c r="N499" s="138" t="s">
        <v>44</v>
      </c>
      <c r="O499" s="138" t="s">
        <v>41</v>
      </c>
      <c r="P499" s="138">
        <v>1</v>
      </c>
      <c r="Q499" s="126">
        <f>(D499*G499)*B499</f>
        <v>0</v>
      </c>
    </row>
    <row r="500" spans="1:17" ht="12.75">
      <c r="A500" s="186">
        <v>12029</v>
      </c>
      <c r="B500" s="148"/>
      <c r="C500" s="138" t="s">
        <v>41</v>
      </c>
      <c r="D500" s="138">
        <v>20</v>
      </c>
      <c r="E500" s="203">
        <v>5</v>
      </c>
      <c r="F500" s="118">
        <f>G500*137</f>
        <v>128.78</v>
      </c>
      <c r="G500" s="142">
        <v>0.94</v>
      </c>
      <c r="H500" s="132">
        <v>1</v>
      </c>
      <c r="I500" s="133" t="s">
        <v>195</v>
      </c>
      <c r="J500" s="161" t="s">
        <v>206</v>
      </c>
      <c r="K500" s="277" t="s">
        <v>756</v>
      </c>
      <c r="L500" s="143" t="s">
        <v>198</v>
      </c>
      <c r="M500" s="278">
        <v>54</v>
      </c>
      <c r="N500" s="138" t="s">
        <v>44</v>
      </c>
      <c r="O500" s="138" t="s">
        <v>41</v>
      </c>
      <c r="P500" s="138">
        <v>1</v>
      </c>
      <c r="Q500" s="126">
        <f>(D500*G500)*B500</f>
        <v>0</v>
      </c>
    </row>
    <row r="501" spans="1:17" ht="12.75">
      <c r="A501" s="186">
        <v>12030</v>
      </c>
      <c r="B501" s="148"/>
      <c r="C501" s="138" t="s">
        <v>41</v>
      </c>
      <c r="D501" s="138">
        <v>20</v>
      </c>
      <c r="E501" s="203">
        <v>5</v>
      </c>
      <c r="F501" s="118">
        <f>G501*137</f>
        <v>98.64</v>
      </c>
      <c r="G501" s="142">
        <v>0.72</v>
      </c>
      <c r="H501" s="132">
        <v>1</v>
      </c>
      <c r="I501" s="133" t="s">
        <v>195</v>
      </c>
      <c r="J501" s="161" t="s">
        <v>206</v>
      </c>
      <c r="K501" s="277" t="s">
        <v>757</v>
      </c>
      <c r="L501" s="143" t="s">
        <v>198</v>
      </c>
      <c r="M501" s="278">
        <v>54</v>
      </c>
      <c r="N501" s="138" t="s">
        <v>44</v>
      </c>
      <c r="O501" s="138" t="s">
        <v>41</v>
      </c>
      <c r="P501" s="138">
        <v>1</v>
      </c>
      <c r="Q501" s="126">
        <f>(D501*G501)*B501</f>
        <v>0</v>
      </c>
    </row>
    <row r="502" spans="1:17" ht="12.75">
      <c r="A502" s="186">
        <v>12031</v>
      </c>
      <c r="B502" s="148"/>
      <c r="C502" s="138" t="s">
        <v>41</v>
      </c>
      <c r="D502" s="138">
        <v>20</v>
      </c>
      <c r="E502" s="203">
        <v>5</v>
      </c>
      <c r="F502" s="118">
        <f>G502*137</f>
        <v>86.31</v>
      </c>
      <c r="G502" s="142">
        <v>0.63</v>
      </c>
      <c r="H502" s="132">
        <v>1</v>
      </c>
      <c r="I502" s="133" t="s">
        <v>195</v>
      </c>
      <c r="J502" s="161" t="s">
        <v>206</v>
      </c>
      <c r="K502" s="277" t="s">
        <v>758</v>
      </c>
      <c r="L502" s="143" t="s">
        <v>198</v>
      </c>
      <c r="M502" s="278">
        <v>54</v>
      </c>
      <c r="N502" s="138" t="s">
        <v>44</v>
      </c>
      <c r="O502" s="138" t="s">
        <v>41</v>
      </c>
      <c r="P502" s="138">
        <v>1</v>
      </c>
      <c r="Q502" s="126">
        <f>(D502*G502)*B502</f>
        <v>0</v>
      </c>
    </row>
    <row r="503" spans="1:17" ht="12.75">
      <c r="A503" s="186">
        <v>12033</v>
      </c>
      <c r="B503" s="148"/>
      <c r="C503" s="138" t="s">
        <v>41</v>
      </c>
      <c r="D503" s="138">
        <v>20</v>
      </c>
      <c r="E503" s="203">
        <v>5</v>
      </c>
      <c r="F503" s="118">
        <f>G503*137</f>
        <v>87.68</v>
      </c>
      <c r="G503" s="142">
        <v>0.64</v>
      </c>
      <c r="H503" s="132">
        <v>1</v>
      </c>
      <c r="I503" s="133" t="s">
        <v>195</v>
      </c>
      <c r="J503" s="161" t="s">
        <v>206</v>
      </c>
      <c r="K503" s="277" t="s">
        <v>759</v>
      </c>
      <c r="L503" s="143" t="s">
        <v>198</v>
      </c>
      <c r="M503" s="278">
        <v>54</v>
      </c>
      <c r="N503" s="138" t="s">
        <v>44</v>
      </c>
      <c r="O503" s="138" t="s">
        <v>41</v>
      </c>
      <c r="P503" s="138">
        <v>1</v>
      </c>
      <c r="Q503" s="126">
        <f>(D503*G503)*B503</f>
        <v>0</v>
      </c>
    </row>
    <row r="504" spans="1:17" ht="12.75">
      <c r="A504" s="186">
        <v>12034</v>
      </c>
      <c r="B504" s="148"/>
      <c r="C504" s="138" t="s">
        <v>41</v>
      </c>
      <c r="D504" s="138">
        <v>20</v>
      </c>
      <c r="E504" s="203">
        <v>5</v>
      </c>
      <c r="F504" s="118">
        <f>G504*137</f>
        <v>93.16000000000001</v>
      </c>
      <c r="G504" s="142">
        <v>0.68</v>
      </c>
      <c r="H504" s="132">
        <v>1</v>
      </c>
      <c r="I504" s="133" t="s">
        <v>195</v>
      </c>
      <c r="J504" s="161" t="s">
        <v>206</v>
      </c>
      <c r="K504" s="277" t="s">
        <v>207</v>
      </c>
      <c r="L504" s="143" t="s">
        <v>198</v>
      </c>
      <c r="M504" s="278">
        <v>54</v>
      </c>
      <c r="N504" s="138" t="s">
        <v>44</v>
      </c>
      <c r="O504" s="138" t="s">
        <v>41</v>
      </c>
      <c r="P504" s="138">
        <v>1</v>
      </c>
      <c r="Q504" s="126">
        <f>(D504*G504)*B504</f>
        <v>0</v>
      </c>
    </row>
    <row r="505" spans="1:17" ht="12.75">
      <c r="A505" s="186">
        <v>12035</v>
      </c>
      <c r="B505" s="148"/>
      <c r="C505" s="138" t="s">
        <v>41</v>
      </c>
      <c r="D505" s="138">
        <v>20</v>
      </c>
      <c r="E505" s="203">
        <v>5</v>
      </c>
      <c r="F505" s="118">
        <f>G505*137</f>
        <v>90.42</v>
      </c>
      <c r="G505" s="142">
        <v>0.66</v>
      </c>
      <c r="H505" s="132">
        <v>1</v>
      </c>
      <c r="I505" s="133" t="s">
        <v>195</v>
      </c>
      <c r="J505" s="161" t="s">
        <v>206</v>
      </c>
      <c r="K505" s="277" t="s">
        <v>760</v>
      </c>
      <c r="L505" s="143" t="s">
        <v>198</v>
      </c>
      <c r="M505" s="278">
        <v>54</v>
      </c>
      <c r="N505" s="138" t="s">
        <v>44</v>
      </c>
      <c r="O505" s="138" t="s">
        <v>41</v>
      </c>
      <c r="P505" s="138">
        <v>1</v>
      </c>
      <c r="Q505" s="126">
        <f>(D505*G505)*B505</f>
        <v>0</v>
      </c>
    </row>
    <row r="506" spans="1:17" ht="12.75">
      <c r="A506" s="186">
        <v>12040</v>
      </c>
      <c r="B506" s="148"/>
      <c r="C506" s="138" t="s">
        <v>41</v>
      </c>
      <c r="D506" s="138">
        <v>20</v>
      </c>
      <c r="E506" s="203">
        <v>5</v>
      </c>
      <c r="F506" s="118">
        <f>G506*137</f>
        <v>109.60000000000001</v>
      </c>
      <c r="G506" s="142">
        <v>0.8</v>
      </c>
      <c r="H506" s="132">
        <v>1</v>
      </c>
      <c r="I506" s="133" t="s">
        <v>195</v>
      </c>
      <c r="J506" s="161" t="s">
        <v>209</v>
      </c>
      <c r="K506" s="277" t="s">
        <v>761</v>
      </c>
      <c r="L506" s="143" t="s">
        <v>198</v>
      </c>
      <c r="M506" s="278">
        <v>54</v>
      </c>
      <c r="N506" s="138" t="s">
        <v>44</v>
      </c>
      <c r="O506" s="138" t="s">
        <v>41</v>
      </c>
      <c r="P506" s="138">
        <v>1</v>
      </c>
      <c r="Q506" s="126">
        <f>(D506*G506)*B506</f>
        <v>0</v>
      </c>
    </row>
    <row r="507" spans="1:17" ht="12.75">
      <c r="A507" s="186">
        <v>12041</v>
      </c>
      <c r="B507" s="148"/>
      <c r="C507" s="138" t="s">
        <v>41</v>
      </c>
      <c r="D507" s="138">
        <v>20</v>
      </c>
      <c r="E507" s="203">
        <v>5</v>
      </c>
      <c r="F507" s="118">
        <f>G507*137</f>
        <v>109.60000000000001</v>
      </c>
      <c r="G507" s="142">
        <v>0.8</v>
      </c>
      <c r="H507" s="132">
        <v>1</v>
      </c>
      <c r="I507" s="133" t="s">
        <v>195</v>
      </c>
      <c r="J507" s="161" t="s">
        <v>209</v>
      </c>
      <c r="K507" s="277" t="s">
        <v>762</v>
      </c>
      <c r="L507" s="143" t="s">
        <v>198</v>
      </c>
      <c r="M507" s="278">
        <v>54</v>
      </c>
      <c r="N507" s="138" t="s">
        <v>44</v>
      </c>
      <c r="O507" s="138" t="s">
        <v>41</v>
      </c>
      <c r="P507" s="138">
        <v>1</v>
      </c>
      <c r="Q507" s="126">
        <f>(D507*G507)*B507</f>
        <v>0</v>
      </c>
    </row>
    <row r="508" spans="1:17" ht="12.75">
      <c r="A508" s="186">
        <v>12043</v>
      </c>
      <c r="B508" s="264"/>
      <c r="C508" s="138" t="s">
        <v>41</v>
      </c>
      <c r="D508" s="138">
        <v>20</v>
      </c>
      <c r="E508" s="203">
        <v>5</v>
      </c>
      <c r="F508" s="118">
        <f>G508*137</f>
        <v>131.51999999999998</v>
      </c>
      <c r="G508" s="142">
        <v>0.96</v>
      </c>
      <c r="H508" s="132">
        <v>1</v>
      </c>
      <c r="I508" s="133" t="s">
        <v>195</v>
      </c>
      <c r="J508" s="161" t="s">
        <v>209</v>
      </c>
      <c r="K508" s="277" t="s">
        <v>763</v>
      </c>
      <c r="L508" s="143" t="s">
        <v>198</v>
      </c>
      <c r="M508" s="278">
        <v>54</v>
      </c>
      <c r="N508" s="138" t="s">
        <v>44</v>
      </c>
      <c r="O508" s="138" t="s">
        <v>41</v>
      </c>
      <c r="P508" s="138">
        <v>1</v>
      </c>
      <c r="Q508" s="126">
        <f>(D508*G508)*B508</f>
        <v>0</v>
      </c>
    </row>
    <row r="509" spans="1:17" ht="12.75">
      <c r="A509" s="186">
        <v>12044</v>
      </c>
      <c r="B509" s="264"/>
      <c r="C509" s="138" t="s">
        <v>41</v>
      </c>
      <c r="D509" s="138">
        <v>20</v>
      </c>
      <c r="E509" s="203">
        <v>5</v>
      </c>
      <c r="F509" s="118">
        <f>G509*137</f>
        <v>101.38</v>
      </c>
      <c r="G509" s="142">
        <v>0.74</v>
      </c>
      <c r="H509" s="132">
        <v>1</v>
      </c>
      <c r="I509" s="133" t="s">
        <v>195</v>
      </c>
      <c r="J509" s="161" t="s">
        <v>209</v>
      </c>
      <c r="K509" s="98" t="s">
        <v>764</v>
      </c>
      <c r="L509" s="143" t="s">
        <v>198</v>
      </c>
      <c r="M509" s="278">
        <v>55</v>
      </c>
      <c r="N509" s="138" t="s">
        <v>44</v>
      </c>
      <c r="O509" s="138" t="s">
        <v>41</v>
      </c>
      <c r="P509" s="138">
        <v>1</v>
      </c>
      <c r="Q509" s="126">
        <f>(D509*G509)*B509</f>
        <v>0</v>
      </c>
    </row>
    <row r="510" spans="1:17" ht="12.75">
      <c r="A510" s="186">
        <v>12045</v>
      </c>
      <c r="B510" s="264"/>
      <c r="C510" s="138" t="s">
        <v>41</v>
      </c>
      <c r="D510" s="138">
        <v>20</v>
      </c>
      <c r="E510" s="203">
        <v>5</v>
      </c>
      <c r="F510" s="118">
        <f>G510*137</f>
        <v>95.89999999999999</v>
      </c>
      <c r="G510" s="142">
        <v>0.7</v>
      </c>
      <c r="H510" s="132">
        <v>1</v>
      </c>
      <c r="I510" s="133" t="s">
        <v>195</v>
      </c>
      <c r="J510" s="161" t="s">
        <v>209</v>
      </c>
      <c r="K510" s="277" t="s">
        <v>765</v>
      </c>
      <c r="L510" s="143" t="s">
        <v>198</v>
      </c>
      <c r="M510" s="278">
        <v>55</v>
      </c>
      <c r="N510" s="138" t="s">
        <v>44</v>
      </c>
      <c r="O510" s="138" t="s">
        <v>41</v>
      </c>
      <c r="P510" s="138">
        <v>1</v>
      </c>
      <c r="Q510" s="126">
        <f>(D510*G510)*B510</f>
        <v>0</v>
      </c>
    </row>
    <row r="511" spans="1:17" ht="12.75">
      <c r="A511" s="186">
        <v>12047</v>
      </c>
      <c r="B511" s="148"/>
      <c r="C511" s="138" t="s">
        <v>41</v>
      </c>
      <c r="D511" s="138">
        <v>20</v>
      </c>
      <c r="E511" s="203">
        <v>5</v>
      </c>
      <c r="F511" s="118">
        <f>G511*137</f>
        <v>94.52999999999999</v>
      </c>
      <c r="G511" s="142">
        <v>0.69</v>
      </c>
      <c r="H511" s="132">
        <v>1</v>
      </c>
      <c r="I511" s="133" t="s">
        <v>195</v>
      </c>
      <c r="J511" s="161" t="s">
        <v>209</v>
      </c>
      <c r="K511" s="277" t="s">
        <v>766</v>
      </c>
      <c r="L511" s="143" t="s">
        <v>198</v>
      </c>
      <c r="M511" s="278">
        <v>55</v>
      </c>
      <c r="N511" s="138" t="s">
        <v>44</v>
      </c>
      <c r="O511" s="138" t="s">
        <v>41</v>
      </c>
      <c r="P511" s="138">
        <v>1</v>
      </c>
      <c r="Q511" s="126">
        <f>(D511*G511)*B511</f>
        <v>0</v>
      </c>
    </row>
    <row r="512" spans="1:17" ht="12.75">
      <c r="A512" s="186">
        <v>12048</v>
      </c>
      <c r="B512" s="148"/>
      <c r="C512" s="138" t="s">
        <v>41</v>
      </c>
      <c r="D512" s="138">
        <v>20</v>
      </c>
      <c r="E512" s="203">
        <v>5</v>
      </c>
      <c r="F512" s="118">
        <f>G512*137</f>
        <v>93.16000000000001</v>
      </c>
      <c r="G512" s="142">
        <v>0.68</v>
      </c>
      <c r="H512" s="132">
        <v>1</v>
      </c>
      <c r="I512" s="133" t="s">
        <v>195</v>
      </c>
      <c r="J512" s="161" t="s">
        <v>209</v>
      </c>
      <c r="K512" s="277" t="s">
        <v>767</v>
      </c>
      <c r="L512" s="143" t="s">
        <v>198</v>
      </c>
      <c r="M512" s="278">
        <v>55</v>
      </c>
      <c r="N512" s="138" t="s">
        <v>44</v>
      </c>
      <c r="O512" s="138" t="s">
        <v>41</v>
      </c>
      <c r="P512" s="138">
        <v>1</v>
      </c>
      <c r="Q512" s="126">
        <f>(D512*G512)*B512</f>
        <v>0</v>
      </c>
    </row>
    <row r="513" spans="1:17" ht="12.75">
      <c r="A513" s="186">
        <v>12049</v>
      </c>
      <c r="B513" s="148"/>
      <c r="C513" s="138" t="s">
        <v>41</v>
      </c>
      <c r="D513" s="138">
        <v>20</v>
      </c>
      <c r="E513" s="203">
        <v>5</v>
      </c>
      <c r="F513" s="118">
        <f>G513*137</f>
        <v>97.27</v>
      </c>
      <c r="G513" s="142">
        <v>0.71</v>
      </c>
      <c r="H513" s="132">
        <v>1</v>
      </c>
      <c r="I513" s="133" t="s">
        <v>195</v>
      </c>
      <c r="J513" s="161" t="s">
        <v>209</v>
      </c>
      <c r="K513" s="277" t="s">
        <v>768</v>
      </c>
      <c r="L513" s="143" t="s">
        <v>198</v>
      </c>
      <c r="M513" s="278">
        <v>55</v>
      </c>
      <c r="N513" s="138" t="s">
        <v>44</v>
      </c>
      <c r="O513" s="138" t="s">
        <v>41</v>
      </c>
      <c r="P513" s="138">
        <v>1</v>
      </c>
      <c r="Q513" s="126">
        <f>(D513*G513)*B513</f>
        <v>0</v>
      </c>
    </row>
    <row r="514" spans="1:17" ht="12.75">
      <c r="A514" s="186">
        <v>12046</v>
      </c>
      <c r="B514" s="148"/>
      <c r="C514" s="138" t="s">
        <v>41</v>
      </c>
      <c r="D514" s="138">
        <v>20</v>
      </c>
      <c r="E514" s="203">
        <v>5</v>
      </c>
      <c r="F514" s="118">
        <f>G514*137</f>
        <v>95.89999999999999</v>
      </c>
      <c r="G514" s="142">
        <v>0.7</v>
      </c>
      <c r="H514" s="132">
        <v>1</v>
      </c>
      <c r="I514" s="133" t="s">
        <v>195</v>
      </c>
      <c r="J514" s="161" t="s">
        <v>209</v>
      </c>
      <c r="K514" s="277" t="s">
        <v>536</v>
      </c>
      <c r="L514" s="143" t="s">
        <v>198</v>
      </c>
      <c r="M514" s="278">
        <v>55</v>
      </c>
      <c r="N514" s="138" t="s">
        <v>44</v>
      </c>
      <c r="O514" s="138" t="s">
        <v>41</v>
      </c>
      <c r="P514" s="138">
        <v>1</v>
      </c>
      <c r="Q514" s="126">
        <f>(D514*G514)*B514</f>
        <v>0</v>
      </c>
    </row>
    <row r="515" spans="1:17" ht="12.75">
      <c r="A515" s="186">
        <v>12050</v>
      </c>
      <c r="B515" s="114"/>
      <c r="C515" s="138" t="s">
        <v>41</v>
      </c>
      <c r="D515" s="138">
        <v>25</v>
      </c>
      <c r="E515" s="203">
        <v>5</v>
      </c>
      <c r="F515" s="118">
        <f>G515*137</f>
        <v>109.60000000000001</v>
      </c>
      <c r="G515" s="142">
        <v>0.8</v>
      </c>
      <c r="H515" s="132">
        <v>1</v>
      </c>
      <c r="I515" s="133" t="s">
        <v>195</v>
      </c>
      <c r="J515" s="161" t="s">
        <v>769</v>
      </c>
      <c r="K515" s="277" t="s">
        <v>770</v>
      </c>
      <c r="L515" s="143" t="s">
        <v>687</v>
      </c>
      <c r="M515" s="278">
        <v>55</v>
      </c>
      <c r="N515" s="138" t="s">
        <v>44</v>
      </c>
      <c r="O515" s="138" t="s">
        <v>41</v>
      </c>
      <c r="P515" s="138">
        <v>1</v>
      </c>
      <c r="Q515" s="126">
        <f>(D515*G515)*B515</f>
        <v>0</v>
      </c>
    </row>
    <row r="516" spans="1:17" ht="12.75">
      <c r="A516" s="186">
        <v>12051</v>
      </c>
      <c r="B516" s="114"/>
      <c r="C516" s="138" t="s">
        <v>41</v>
      </c>
      <c r="D516" s="138">
        <v>25</v>
      </c>
      <c r="E516" s="203">
        <v>5</v>
      </c>
      <c r="F516" s="118">
        <f>G516*137</f>
        <v>130.15</v>
      </c>
      <c r="G516" s="142">
        <v>0.95</v>
      </c>
      <c r="H516" s="132">
        <v>1</v>
      </c>
      <c r="I516" s="133" t="s">
        <v>195</v>
      </c>
      <c r="J516" s="161" t="s">
        <v>769</v>
      </c>
      <c r="K516" s="98" t="s">
        <v>771</v>
      </c>
      <c r="L516" s="143" t="s">
        <v>687</v>
      </c>
      <c r="M516" s="278">
        <v>55</v>
      </c>
      <c r="N516" s="138" t="s">
        <v>44</v>
      </c>
      <c r="O516" s="138" t="s">
        <v>41</v>
      </c>
      <c r="P516" s="138">
        <v>1</v>
      </c>
      <c r="Q516" s="126">
        <f>(D516*G516)*B516</f>
        <v>0</v>
      </c>
    </row>
    <row r="517" spans="1:17" ht="12.75">
      <c r="A517" s="186">
        <v>12052</v>
      </c>
      <c r="B517" s="114"/>
      <c r="C517" s="138" t="s">
        <v>41</v>
      </c>
      <c r="D517" s="138">
        <v>25</v>
      </c>
      <c r="E517" s="203">
        <v>10</v>
      </c>
      <c r="F517" s="118">
        <f>G517*137</f>
        <v>89.05</v>
      </c>
      <c r="G517" s="142">
        <v>0.65</v>
      </c>
      <c r="H517" s="132">
        <v>1</v>
      </c>
      <c r="I517" s="133" t="s">
        <v>195</v>
      </c>
      <c r="J517" s="161" t="s">
        <v>769</v>
      </c>
      <c r="K517" s="277" t="s">
        <v>772</v>
      </c>
      <c r="L517" s="143" t="s">
        <v>128</v>
      </c>
      <c r="M517" s="278">
        <v>55</v>
      </c>
      <c r="N517" s="138" t="s">
        <v>44</v>
      </c>
      <c r="O517" s="138" t="s">
        <v>41</v>
      </c>
      <c r="P517" s="138">
        <v>1</v>
      </c>
      <c r="Q517" s="126">
        <f>(D517*G517)*B517</f>
        <v>0</v>
      </c>
    </row>
    <row r="518" spans="1:17" ht="12.75">
      <c r="A518" s="186">
        <v>12054</v>
      </c>
      <c r="B518" s="114"/>
      <c r="C518" s="138" t="s">
        <v>41</v>
      </c>
      <c r="D518" s="138">
        <v>25</v>
      </c>
      <c r="E518" s="203">
        <v>10</v>
      </c>
      <c r="F518" s="118">
        <f>G518*137</f>
        <v>131.51999999999998</v>
      </c>
      <c r="G518" s="142">
        <v>0.96</v>
      </c>
      <c r="H518" s="132">
        <v>1</v>
      </c>
      <c r="I518" s="133" t="s">
        <v>195</v>
      </c>
      <c r="J518" s="161" t="s">
        <v>769</v>
      </c>
      <c r="K518" s="277" t="s">
        <v>773</v>
      </c>
      <c r="L518" s="143" t="s">
        <v>774</v>
      </c>
      <c r="M518" s="278">
        <v>55</v>
      </c>
      <c r="N518" s="138" t="s">
        <v>44</v>
      </c>
      <c r="O518" s="138" t="s">
        <v>41</v>
      </c>
      <c r="P518" s="138">
        <v>1</v>
      </c>
      <c r="Q518" s="126">
        <f>(D518*G518)*B518</f>
        <v>0</v>
      </c>
    </row>
    <row r="519" spans="1:17" ht="12.75">
      <c r="A519" s="186">
        <v>12055</v>
      </c>
      <c r="B519" s="114"/>
      <c r="C519" s="138" t="s">
        <v>41</v>
      </c>
      <c r="D519" s="138">
        <v>25</v>
      </c>
      <c r="E519" s="203">
        <v>10</v>
      </c>
      <c r="F519" s="118">
        <f>G519*137</f>
        <v>202.76</v>
      </c>
      <c r="G519" s="142">
        <v>1.48</v>
      </c>
      <c r="H519" s="132">
        <v>1</v>
      </c>
      <c r="I519" s="133" t="s">
        <v>195</v>
      </c>
      <c r="J519" s="161" t="s">
        <v>769</v>
      </c>
      <c r="K519" s="277" t="s">
        <v>775</v>
      </c>
      <c r="L519" s="143" t="s">
        <v>774</v>
      </c>
      <c r="M519" s="278">
        <v>55</v>
      </c>
      <c r="N519" s="138" t="s">
        <v>44</v>
      </c>
      <c r="O519" s="138" t="s">
        <v>41</v>
      </c>
      <c r="P519" s="138">
        <v>1</v>
      </c>
      <c r="Q519" s="126">
        <f>(D519*G519)*B519</f>
        <v>0</v>
      </c>
    </row>
    <row r="520" spans="1:17" ht="12.75">
      <c r="A520" s="186">
        <v>12056</v>
      </c>
      <c r="B520" s="114"/>
      <c r="C520" s="138" t="s">
        <v>41</v>
      </c>
      <c r="D520" s="138">
        <v>25</v>
      </c>
      <c r="E520" s="203">
        <v>10</v>
      </c>
      <c r="F520" s="118">
        <f>G520*137</f>
        <v>91.79</v>
      </c>
      <c r="G520" s="142">
        <v>0.67</v>
      </c>
      <c r="H520" s="132">
        <v>1</v>
      </c>
      <c r="I520" s="133" t="s">
        <v>195</v>
      </c>
      <c r="J520" s="161" t="s">
        <v>769</v>
      </c>
      <c r="K520" s="277" t="s">
        <v>776</v>
      </c>
      <c r="L520" s="143" t="s">
        <v>466</v>
      </c>
      <c r="M520" s="278">
        <v>55</v>
      </c>
      <c r="N520" s="138" t="s">
        <v>44</v>
      </c>
      <c r="O520" s="138" t="s">
        <v>41</v>
      </c>
      <c r="P520" s="138">
        <v>1</v>
      </c>
      <c r="Q520" s="126">
        <f>(D520*G520)*B520</f>
        <v>0</v>
      </c>
    </row>
    <row r="521" spans="1:17" ht="12.75">
      <c r="A521" s="186">
        <v>12053</v>
      </c>
      <c r="B521" s="114"/>
      <c r="C521" s="138" t="s">
        <v>41</v>
      </c>
      <c r="D521" s="138">
        <v>25</v>
      </c>
      <c r="E521" s="203">
        <v>10</v>
      </c>
      <c r="F521" s="118">
        <f>G521*137</f>
        <v>121.93</v>
      </c>
      <c r="G521" s="142">
        <v>0.89</v>
      </c>
      <c r="H521" s="132">
        <v>1</v>
      </c>
      <c r="I521" s="133" t="s">
        <v>195</v>
      </c>
      <c r="J521" s="161" t="s">
        <v>769</v>
      </c>
      <c r="K521" s="277" t="s">
        <v>536</v>
      </c>
      <c r="L521" s="143" t="s">
        <v>466</v>
      </c>
      <c r="M521" s="278">
        <v>55</v>
      </c>
      <c r="N521" s="138" t="s">
        <v>44</v>
      </c>
      <c r="O521" s="138" t="s">
        <v>41</v>
      </c>
      <c r="P521" s="138">
        <v>1</v>
      </c>
      <c r="Q521" s="126">
        <f>(D521*G521)*B521</f>
        <v>0</v>
      </c>
    </row>
    <row r="522" spans="1:17" ht="12.75">
      <c r="A522" s="186">
        <v>12060</v>
      </c>
      <c r="B522" s="148"/>
      <c r="C522" s="138" t="s">
        <v>41</v>
      </c>
      <c r="D522" s="138">
        <v>20</v>
      </c>
      <c r="E522" s="203">
        <v>5</v>
      </c>
      <c r="F522" s="118">
        <f>G522*137</f>
        <v>89.05</v>
      </c>
      <c r="G522" s="142">
        <v>0.65</v>
      </c>
      <c r="H522" s="132">
        <v>1</v>
      </c>
      <c r="I522" s="133" t="s">
        <v>195</v>
      </c>
      <c r="J522" s="161" t="s">
        <v>118</v>
      </c>
      <c r="K522" s="277" t="s">
        <v>777</v>
      </c>
      <c r="L522" s="143" t="s">
        <v>198</v>
      </c>
      <c r="M522" s="278">
        <v>55</v>
      </c>
      <c r="N522" s="138" t="s">
        <v>44</v>
      </c>
      <c r="O522" s="138" t="s">
        <v>41</v>
      </c>
      <c r="P522" s="138">
        <v>1</v>
      </c>
      <c r="Q522" s="126">
        <f>(D522*G522)*B522</f>
        <v>0</v>
      </c>
    </row>
    <row r="523" spans="1:17" ht="12.75">
      <c r="A523" s="186">
        <v>12061</v>
      </c>
      <c r="B523" s="148"/>
      <c r="C523" s="138" t="s">
        <v>41</v>
      </c>
      <c r="D523" s="138">
        <v>20</v>
      </c>
      <c r="E523" s="203">
        <v>5</v>
      </c>
      <c r="F523" s="118">
        <f>G523*137</f>
        <v>83.57</v>
      </c>
      <c r="G523" s="142">
        <v>0.61</v>
      </c>
      <c r="H523" s="132">
        <v>1</v>
      </c>
      <c r="I523" s="133" t="s">
        <v>195</v>
      </c>
      <c r="J523" s="161" t="s">
        <v>118</v>
      </c>
      <c r="K523" s="277" t="s">
        <v>778</v>
      </c>
      <c r="L523" s="143" t="s">
        <v>198</v>
      </c>
      <c r="M523" s="278">
        <v>55</v>
      </c>
      <c r="N523" s="138" t="s">
        <v>44</v>
      </c>
      <c r="O523" s="138" t="s">
        <v>41</v>
      </c>
      <c r="P523" s="138">
        <v>1</v>
      </c>
      <c r="Q523" s="126">
        <f>(D523*G523)*B523</f>
        <v>0</v>
      </c>
    </row>
    <row r="524" spans="1:17" ht="12.75">
      <c r="A524" s="186">
        <v>12062</v>
      </c>
      <c r="B524" s="148"/>
      <c r="C524" s="138" t="s">
        <v>41</v>
      </c>
      <c r="D524" s="138">
        <v>20</v>
      </c>
      <c r="E524" s="203">
        <v>5</v>
      </c>
      <c r="F524" s="118">
        <f>G524*137</f>
        <v>84.94</v>
      </c>
      <c r="G524" s="142">
        <v>0.62</v>
      </c>
      <c r="H524" s="132">
        <v>1</v>
      </c>
      <c r="I524" s="133" t="s">
        <v>195</v>
      </c>
      <c r="J524" s="161" t="s">
        <v>118</v>
      </c>
      <c r="K524" s="277" t="s">
        <v>235</v>
      </c>
      <c r="L524" s="143" t="s">
        <v>198</v>
      </c>
      <c r="M524" s="278">
        <v>55</v>
      </c>
      <c r="N524" s="138" t="s">
        <v>44</v>
      </c>
      <c r="O524" s="138" t="s">
        <v>41</v>
      </c>
      <c r="P524" s="138">
        <v>1</v>
      </c>
      <c r="Q524" s="126">
        <f>(D524*G524)*B524</f>
        <v>0</v>
      </c>
    </row>
    <row r="525" spans="1:17" ht="12.75">
      <c r="A525" s="186">
        <v>12063</v>
      </c>
      <c r="B525" s="148"/>
      <c r="C525" s="138" t="s">
        <v>41</v>
      </c>
      <c r="D525" s="138">
        <v>20</v>
      </c>
      <c r="E525" s="203">
        <v>5</v>
      </c>
      <c r="F525" s="118">
        <f>G525*137</f>
        <v>94.52999999999999</v>
      </c>
      <c r="G525" s="142">
        <v>0.69</v>
      </c>
      <c r="H525" s="132">
        <v>1</v>
      </c>
      <c r="I525" s="133" t="s">
        <v>195</v>
      </c>
      <c r="J525" s="161" t="s">
        <v>118</v>
      </c>
      <c r="K525" s="277" t="s">
        <v>779</v>
      </c>
      <c r="L525" s="143" t="s">
        <v>198</v>
      </c>
      <c r="M525" s="278">
        <v>56</v>
      </c>
      <c r="N525" s="138" t="s">
        <v>44</v>
      </c>
      <c r="O525" s="138" t="s">
        <v>41</v>
      </c>
      <c r="P525" s="138">
        <v>1</v>
      </c>
      <c r="Q525" s="126">
        <f>(D525*G525)*B525</f>
        <v>0</v>
      </c>
    </row>
    <row r="526" spans="1:17" ht="12.75">
      <c r="A526" s="186">
        <v>12064</v>
      </c>
      <c r="B526" s="148"/>
      <c r="C526" s="138" t="s">
        <v>41</v>
      </c>
      <c r="D526" s="138">
        <v>20</v>
      </c>
      <c r="E526" s="203">
        <v>5</v>
      </c>
      <c r="F526" s="118">
        <f>G526*137</f>
        <v>95.89999999999999</v>
      </c>
      <c r="G526" s="142">
        <v>0.7</v>
      </c>
      <c r="H526" s="132">
        <v>1</v>
      </c>
      <c r="I526" s="133" t="s">
        <v>195</v>
      </c>
      <c r="J526" s="161" t="s">
        <v>118</v>
      </c>
      <c r="K526" s="277" t="s">
        <v>369</v>
      </c>
      <c r="L526" s="143" t="s">
        <v>198</v>
      </c>
      <c r="M526" s="278">
        <v>56</v>
      </c>
      <c r="N526" s="138" t="s">
        <v>44</v>
      </c>
      <c r="O526" s="138" t="s">
        <v>41</v>
      </c>
      <c r="P526" s="138">
        <v>1</v>
      </c>
      <c r="Q526" s="126">
        <f>(D526*G526)*B526</f>
        <v>0</v>
      </c>
    </row>
    <row r="527" spans="1:17" ht="12.75">
      <c r="A527" s="186">
        <v>12065</v>
      </c>
      <c r="B527" s="148"/>
      <c r="C527" s="138" t="s">
        <v>41</v>
      </c>
      <c r="D527" s="138">
        <v>20</v>
      </c>
      <c r="E527" s="203">
        <v>5</v>
      </c>
      <c r="F527" s="118">
        <f>G527*137</f>
        <v>95.89999999999999</v>
      </c>
      <c r="G527" s="142">
        <v>0.7</v>
      </c>
      <c r="H527" s="132">
        <v>1</v>
      </c>
      <c r="I527" s="133" t="s">
        <v>195</v>
      </c>
      <c r="J527" s="161" t="s">
        <v>118</v>
      </c>
      <c r="K527" s="277" t="s">
        <v>519</v>
      </c>
      <c r="L527" s="143" t="s">
        <v>198</v>
      </c>
      <c r="M527" s="278">
        <v>56</v>
      </c>
      <c r="N527" s="138" t="s">
        <v>44</v>
      </c>
      <c r="O527" s="138" t="s">
        <v>41</v>
      </c>
      <c r="P527" s="138">
        <v>1</v>
      </c>
      <c r="Q527" s="126">
        <f>(D527*G527)*B527</f>
        <v>0</v>
      </c>
    </row>
    <row r="528" spans="1:17" ht="12.75">
      <c r="A528" s="186">
        <v>12066</v>
      </c>
      <c r="B528" s="148"/>
      <c r="C528" s="138" t="s">
        <v>41</v>
      </c>
      <c r="D528" s="138">
        <v>20</v>
      </c>
      <c r="E528" s="203">
        <v>5</v>
      </c>
      <c r="F528" s="118">
        <f>G528*137</f>
        <v>93.16000000000001</v>
      </c>
      <c r="G528" s="142">
        <v>0.68</v>
      </c>
      <c r="H528" s="132">
        <v>1</v>
      </c>
      <c r="I528" s="133" t="s">
        <v>195</v>
      </c>
      <c r="J528" s="161" t="s">
        <v>118</v>
      </c>
      <c r="K528" s="277" t="s">
        <v>780</v>
      </c>
      <c r="L528" s="143" t="s">
        <v>198</v>
      </c>
      <c r="M528" s="278">
        <v>56</v>
      </c>
      <c r="N528" s="138" t="s">
        <v>44</v>
      </c>
      <c r="O528" s="138" t="s">
        <v>41</v>
      </c>
      <c r="P528" s="138">
        <v>1</v>
      </c>
      <c r="Q528" s="126">
        <f>(D528*G528)*B528</f>
        <v>0</v>
      </c>
    </row>
    <row r="529" spans="1:17" ht="12.75">
      <c r="A529" s="186">
        <v>12067</v>
      </c>
      <c r="B529" s="148"/>
      <c r="C529" s="138" t="s">
        <v>41</v>
      </c>
      <c r="D529" s="138">
        <v>20</v>
      </c>
      <c r="E529" s="203">
        <v>5</v>
      </c>
      <c r="F529" s="118">
        <f>G529*137</f>
        <v>87.68</v>
      </c>
      <c r="G529" s="142">
        <v>0.64</v>
      </c>
      <c r="H529" s="132">
        <v>1</v>
      </c>
      <c r="I529" s="133" t="s">
        <v>195</v>
      </c>
      <c r="J529" s="161" t="s">
        <v>118</v>
      </c>
      <c r="K529" s="277" t="s">
        <v>523</v>
      </c>
      <c r="L529" s="143" t="s">
        <v>198</v>
      </c>
      <c r="M529" s="278">
        <v>56</v>
      </c>
      <c r="N529" s="138" t="s">
        <v>44</v>
      </c>
      <c r="O529" s="138" t="s">
        <v>41</v>
      </c>
      <c r="P529" s="138">
        <v>1</v>
      </c>
      <c r="Q529" s="126">
        <f>(D529*G529)*B529</f>
        <v>0</v>
      </c>
    </row>
    <row r="530" spans="1:17" ht="12.75">
      <c r="A530" s="186">
        <v>12068</v>
      </c>
      <c r="B530" s="148"/>
      <c r="C530" s="138" t="s">
        <v>41</v>
      </c>
      <c r="D530" s="138">
        <v>20</v>
      </c>
      <c r="E530" s="203">
        <v>5</v>
      </c>
      <c r="F530" s="118">
        <f>G530*137</f>
        <v>87.68</v>
      </c>
      <c r="G530" s="142">
        <v>0.64</v>
      </c>
      <c r="H530" s="132">
        <v>1</v>
      </c>
      <c r="I530" s="133" t="s">
        <v>195</v>
      </c>
      <c r="J530" s="161" t="s">
        <v>118</v>
      </c>
      <c r="K530" s="277" t="s">
        <v>225</v>
      </c>
      <c r="L530" s="143" t="s">
        <v>198</v>
      </c>
      <c r="M530" s="278">
        <v>56</v>
      </c>
      <c r="N530" s="138" t="s">
        <v>44</v>
      </c>
      <c r="O530" s="138" t="s">
        <v>41</v>
      </c>
      <c r="P530" s="138">
        <v>1</v>
      </c>
      <c r="Q530" s="126">
        <f>(D530*G530)*B530</f>
        <v>0</v>
      </c>
    </row>
    <row r="531" spans="1:17" ht="12.75">
      <c r="A531" s="186">
        <v>12069</v>
      </c>
      <c r="B531" s="148"/>
      <c r="C531" s="138" t="s">
        <v>41</v>
      </c>
      <c r="D531" s="138">
        <v>20</v>
      </c>
      <c r="E531" s="203">
        <v>5</v>
      </c>
      <c r="F531" s="118">
        <f>G531*137</f>
        <v>87.68</v>
      </c>
      <c r="G531" s="142">
        <v>0.64</v>
      </c>
      <c r="H531" s="132">
        <v>1</v>
      </c>
      <c r="I531" s="133" t="s">
        <v>195</v>
      </c>
      <c r="J531" s="161" t="s">
        <v>118</v>
      </c>
      <c r="K531" s="277" t="s">
        <v>781</v>
      </c>
      <c r="L531" s="143" t="s">
        <v>198</v>
      </c>
      <c r="M531" s="278">
        <v>56</v>
      </c>
      <c r="N531" s="138" t="s">
        <v>44</v>
      </c>
      <c r="O531" s="138" t="s">
        <v>41</v>
      </c>
      <c r="P531" s="138">
        <v>1</v>
      </c>
      <c r="Q531" s="126">
        <f>(D531*G531)*B531</f>
        <v>0</v>
      </c>
    </row>
    <row r="532" spans="1:17" ht="12.75">
      <c r="A532" s="186">
        <v>12070</v>
      </c>
      <c r="B532" s="114"/>
      <c r="C532" s="138" t="s">
        <v>41</v>
      </c>
      <c r="D532" s="138">
        <v>20</v>
      </c>
      <c r="E532" s="203">
        <v>5</v>
      </c>
      <c r="F532" s="118">
        <f>G532*137</f>
        <v>95.89999999999999</v>
      </c>
      <c r="G532" s="142">
        <v>0.7</v>
      </c>
      <c r="H532" s="132">
        <v>1</v>
      </c>
      <c r="I532" s="133" t="s">
        <v>195</v>
      </c>
      <c r="J532" s="161" t="s">
        <v>370</v>
      </c>
      <c r="K532" s="277" t="s">
        <v>782</v>
      </c>
      <c r="L532" s="143" t="s">
        <v>198</v>
      </c>
      <c r="M532" s="278">
        <v>56</v>
      </c>
      <c r="N532" s="138" t="s">
        <v>44</v>
      </c>
      <c r="O532" s="138" t="s">
        <v>41</v>
      </c>
      <c r="P532" s="138">
        <v>1</v>
      </c>
      <c r="Q532" s="126">
        <f>(D532*G532)*B532</f>
        <v>0</v>
      </c>
    </row>
    <row r="533" spans="1:17" ht="12.75">
      <c r="A533" s="186">
        <v>12071</v>
      </c>
      <c r="B533" s="148"/>
      <c r="C533" s="138" t="s">
        <v>41</v>
      </c>
      <c r="D533" s="138">
        <v>20</v>
      </c>
      <c r="E533" s="203">
        <v>5</v>
      </c>
      <c r="F533" s="118">
        <f>G533*137</f>
        <v>86.31</v>
      </c>
      <c r="G533" s="142">
        <v>0.63</v>
      </c>
      <c r="H533" s="132">
        <v>1</v>
      </c>
      <c r="I533" s="133" t="s">
        <v>195</v>
      </c>
      <c r="J533" s="161" t="s">
        <v>118</v>
      </c>
      <c r="K533" s="277" t="s">
        <v>783</v>
      </c>
      <c r="L533" s="143" t="s">
        <v>198</v>
      </c>
      <c r="M533" s="278">
        <v>56</v>
      </c>
      <c r="N533" s="138" t="s">
        <v>44</v>
      </c>
      <c r="O533" s="138" t="s">
        <v>41</v>
      </c>
      <c r="P533" s="138">
        <v>1</v>
      </c>
      <c r="Q533" s="126">
        <f>(D533*G533)*B533</f>
        <v>0</v>
      </c>
    </row>
    <row r="534" spans="1:17" ht="12.75">
      <c r="A534" s="186">
        <v>12072</v>
      </c>
      <c r="B534" s="148"/>
      <c r="C534" s="138" t="s">
        <v>41</v>
      </c>
      <c r="D534" s="138">
        <v>20</v>
      </c>
      <c r="E534" s="203">
        <v>5</v>
      </c>
      <c r="F534" s="118">
        <f>G534*137</f>
        <v>100.00999999999999</v>
      </c>
      <c r="G534" s="142">
        <v>0.73</v>
      </c>
      <c r="H534" s="132">
        <v>1</v>
      </c>
      <c r="I534" s="133" t="s">
        <v>195</v>
      </c>
      <c r="J534" s="161" t="s">
        <v>118</v>
      </c>
      <c r="K534" s="277" t="s">
        <v>784</v>
      </c>
      <c r="L534" s="143" t="s">
        <v>198</v>
      </c>
      <c r="M534" s="278">
        <v>56</v>
      </c>
      <c r="N534" s="138" t="s">
        <v>44</v>
      </c>
      <c r="O534" s="138" t="s">
        <v>41</v>
      </c>
      <c r="P534" s="138">
        <v>1</v>
      </c>
      <c r="Q534" s="126">
        <f>(D534*G534)*B534</f>
        <v>0</v>
      </c>
    </row>
    <row r="535" spans="1:17" ht="12.75">
      <c r="A535" s="186">
        <v>12074</v>
      </c>
      <c r="B535" s="148"/>
      <c r="C535" s="138" t="s">
        <v>41</v>
      </c>
      <c r="D535" s="138">
        <v>20</v>
      </c>
      <c r="E535" s="203">
        <v>5</v>
      </c>
      <c r="F535" s="118">
        <f>G535*137</f>
        <v>83.57</v>
      </c>
      <c r="G535" s="142">
        <v>0.61</v>
      </c>
      <c r="H535" s="132">
        <v>1</v>
      </c>
      <c r="I535" s="133" t="s">
        <v>195</v>
      </c>
      <c r="J535" s="161" t="s">
        <v>118</v>
      </c>
      <c r="K535" s="277" t="s">
        <v>785</v>
      </c>
      <c r="L535" s="143" t="s">
        <v>198</v>
      </c>
      <c r="M535" s="278">
        <v>56</v>
      </c>
      <c r="N535" s="138" t="s">
        <v>44</v>
      </c>
      <c r="O535" s="138" t="s">
        <v>41</v>
      </c>
      <c r="P535" s="138">
        <v>1</v>
      </c>
      <c r="Q535" s="126">
        <f>(D535*G535)*B535</f>
        <v>0</v>
      </c>
    </row>
    <row r="536" spans="1:17" ht="12.75">
      <c r="A536" s="186">
        <v>12076</v>
      </c>
      <c r="B536" s="148"/>
      <c r="C536" s="138" t="s">
        <v>41</v>
      </c>
      <c r="D536" s="138">
        <v>20</v>
      </c>
      <c r="E536" s="203">
        <v>5</v>
      </c>
      <c r="F536" s="118">
        <f>G536*137</f>
        <v>100.00999999999999</v>
      </c>
      <c r="G536" s="142">
        <v>0.73</v>
      </c>
      <c r="H536" s="132">
        <v>1</v>
      </c>
      <c r="I536" s="133" t="s">
        <v>195</v>
      </c>
      <c r="J536" s="161" t="s">
        <v>118</v>
      </c>
      <c r="K536" s="277" t="s">
        <v>786</v>
      </c>
      <c r="L536" s="143" t="s">
        <v>198</v>
      </c>
      <c r="M536" s="278">
        <v>56</v>
      </c>
      <c r="N536" s="138" t="s">
        <v>44</v>
      </c>
      <c r="O536" s="138" t="s">
        <v>41</v>
      </c>
      <c r="P536" s="138">
        <v>1</v>
      </c>
      <c r="Q536" s="126">
        <f>(D536*G536)*B536</f>
        <v>0</v>
      </c>
    </row>
    <row r="537" spans="1:17" ht="12.75">
      <c r="A537" s="186">
        <v>12078</v>
      </c>
      <c r="B537" s="148"/>
      <c r="C537" s="138" t="s">
        <v>41</v>
      </c>
      <c r="D537" s="138">
        <v>20</v>
      </c>
      <c r="E537" s="203">
        <v>5</v>
      </c>
      <c r="F537" s="118">
        <f>G537*137</f>
        <v>100.00999999999999</v>
      </c>
      <c r="G537" s="142">
        <v>0.73</v>
      </c>
      <c r="H537" s="132">
        <v>1</v>
      </c>
      <c r="I537" s="133" t="s">
        <v>195</v>
      </c>
      <c r="J537" s="161" t="s">
        <v>118</v>
      </c>
      <c r="K537" s="277" t="s">
        <v>787</v>
      </c>
      <c r="L537" s="143" t="s">
        <v>198</v>
      </c>
      <c r="M537" s="278">
        <v>56</v>
      </c>
      <c r="N537" s="138" t="s">
        <v>44</v>
      </c>
      <c r="O537" s="138" t="s">
        <v>41</v>
      </c>
      <c r="P537" s="138">
        <v>1</v>
      </c>
      <c r="Q537" s="126">
        <f>(D537*G537)*B537</f>
        <v>0</v>
      </c>
    </row>
    <row r="538" spans="1:17" ht="12.75">
      <c r="A538" s="186">
        <v>12073</v>
      </c>
      <c r="B538" s="148"/>
      <c r="C538" s="138" t="s">
        <v>41</v>
      </c>
      <c r="D538" s="138">
        <v>20</v>
      </c>
      <c r="E538" s="203">
        <v>5</v>
      </c>
      <c r="F538" s="118">
        <f>G538*137</f>
        <v>84.94</v>
      </c>
      <c r="G538" s="142">
        <v>0.62</v>
      </c>
      <c r="H538" s="132">
        <v>1</v>
      </c>
      <c r="I538" s="133" t="s">
        <v>195</v>
      </c>
      <c r="J538" s="161" t="s">
        <v>118</v>
      </c>
      <c r="K538" s="277" t="s">
        <v>536</v>
      </c>
      <c r="L538" s="143" t="s">
        <v>198</v>
      </c>
      <c r="M538" s="278">
        <v>56</v>
      </c>
      <c r="N538" s="138" t="s">
        <v>44</v>
      </c>
      <c r="O538" s="138" t="s">
        <v>41</v>
      </c>
      <c r="P538" s="138">
        <v>1</v>
      </c>
      <c r="Q538" s="126">
        <f>(D538*G538)*B538</f>
        <v>0</v>
      </c>
    </row>
    <row r="539" spans="1:17" ht="12.75">
      <c r="A539" s="186">
        <v>12080</v>
      </c>
      <c r="B539" s="148"/>
      <c r="C539" s="138" t="s">
        <v>41</v>
      </c>
      <c r="D539" s="138">
        <v>20</v>
      </c>
      <c r="E539" s="203">
        <v>5</v>
      </c>
      <c r="F539" s="118">
        <f>G539*137</f>
        <v>95.89999999999999</v>
      </c>
      <c r="G539" s="142">
        <v>0.7</v>
      </c>
      <c r="H539" s="132">
        <v>1</v>
      </c>
      <c r="I539" s="133" t="s">
        <v>195</v>
      </c>
      <c r="J539" s="161" t="s">
        <v>118</v>
      </c>
      <c r="K539" s="277" t="s">
        <v>214</v>
      </c>
      <c r="L539" s="143" t="s">
        <v>198</v>
      </c>
      <c r="M539" s="278">
        <v>56</v>
      </c>
      <c r="N539" s="138" t="s">
        <v>44</v>
      </c>
      <c r="O539" s="138" t="s">
        <v>41</v>
      </c>
      <c r="P539" s="138">
        <v>1</v>
      </c>
      <c r="Q539" s="126">
        <f>(D539*G539)*B539</f>
        <v>0</v>
      </c>
    </row>
    <row r="540" spans="1:17" ht="12.75">
      <c r="A540" s="186">
        <v>12081</v>
      </c>
      <c r="B540" s="148"/>
      <c r="C540" s="138" t="s">
        <v>41</v>
      </c>
      <c r="D540" s="138">
        <v>20</v>
      </c>
      <c r="E540" s="203">
        <v>5</v>
      </c>
      <c r="F540" s="118">
        <f>G540*137</f>
        <v>101.38</v>
      </c>
      <c r="G540" s="142">
        <v>0.74</v>
      </c>
      <c r="H540" s="132">
        <v>1</v>
      </c>
      <c r="I540" s="133" t="s">
        <v>195</v>
      </c>
      <c r="J540" s="161" t="s">
        <v>118</v>
      </c>
      <c r="K540" s="277" t="s">
        <v>530</v>
      </c>
      <c r="L540" s="143" t="s">
        <v>198</v>
      </c>
      <c r="M540" s="278">
        <v>56</v>
      </c>
      <c r="N540" s="138" t="s">
        <v>44</v>
      </c>
      <c r="O540" s="138" t="s">
        <v>41</v>
      </c>
      <c r="P540" s="138">
        <v>1</v>
      </c>
      <c r="Q540" s="126">
        <f>(D540*G540)*B540</f>
        <v>0</v>
      </c>
    </row>
    <row r="541" spans="1:17" ht="12.75">
      <c r="A541" s="186">
        <v>12082</v>
      </c>
      <c r="B541" s="148"/>
      <c r="C541" s="138" t="s">
        <v>41</v>
      </c>
      <c r="D541" s="138">
        <v>20</v>
      </c>
      <c r="E541" s="203">
        <v>5</v>
      </c>
      <c r="F541" s="118">
        <f>G541*137</f>
        <v>105.49000000000001</v>
      </c>
      <c r="G541" s="142">
        <v>0.77</v>
      </c>
      <c r="H541" s="132">
        <v>1</v>
      </c>
      <c r="I541" s="133" t="s">
        <v>195</v>
      </c>
      <c r="J541" s="161" t="s">
        <v>118</v>
      </c>
      <c r="K541" s="277" t="s">
        <v>396</v>
      </c>
      <c r="L541" s="143" t="s">
        <v>198</v>
      </c>
      <c r="M541" s="278">
        <v>57</v>
      </c>
      <c r="N541" s="138" t="s">
        <v>44</v>
      </c>
      <c r="O541" s="138" t="s">
        <v>41</v>
      </c>
      <c r="P541" s="138">
        <v>1</v>
      </c>
      <c r="Q541" s="126">
        <f>(D541*G541)*B541</f>
        <v>0</v>
      </c>
    </row>
    <row r="542" spans="1:17" ht="12.75">
      <c r="A542" s="186">
        <v>12090</v>
      </c>
      <c r="B542" s="148"/>
      <c r="C542" s="138" t="s">
        <v>41</v>
      </c>
      <c r="D542" s="138">
        <v>20</v>
      </c>
      <c r="E542" s="203">
        <v>5</v>
      </c>
      <c r="F542" s="118">
        <f>G542*137</f>
        <v>109.60000000000001</v>
      </c>
      <c r="G542" s="142">
        <v>0.8</v>
      </c>
      <c r="H542" s="132">
        <v>1</v>
      </c>
      <c r="I542" s="133" t="s">
        <v>195</v>
      </c>
      <c r="J542" s="161" t="s">
        <v>118</v>
      </c>
      <c r="K542" s="277" t="s">
        <v>788</v>
      </c>
      <c r="L542" s="143" t="s">
        <v>198</v>
      </c>
      <c r="M542" s="278">
        <v>57</v>
      </c>
      <c r="N542" s="138" t="s">
        <v>44</v>
      </c>
      <c r="O542" s="138" t="s">
        <v>41</v>
      </c>
      <c r="P542" s="138">
        <v>1</v>
      </c>
      <c r="Q542" s="126">
        <f>(D542*G542)*B542</f>
        <v>0</v>
      </c>
    </row>
    <row r="543" spans="1:17" ht="12.75">
      <c r="A543" s="186">
        <v>12083</v>
      </c>
      <c r="B543" s="148"/>
      <c r="C543" s="138" t="s">
        <v>41</v>
      </c>
      <c r="D543" s="138">
        <v>20</v>
      </c>
      <c r="E543" s="203">
        <v>5</v>
      </c>
      <c r="F543" s="118">
        <f>G543*137</f>
        <v>105.49000000000001</v>
      </c>
      <c r="G543" s="142">
        <v>0.77</v>
      </c>
      <c r="H543" s="132">
        <v>1</v>
      </c>
      <c r="I543" s="133" t="s">
        <v>195</v>
      </c>
      <c r="J543" s="161" t="s">
        <v>118</v>
      </c>
      <c r="K543" s="277" t="s">
        <v>789</v>
      </c>
      <c r="L543" s="143" t="s">
        <v>198</v>
      </c>
      <c r="M543" s="278">
        <v>57</v>
      </c>
      <c r="N543" s="138" t="s">
        <v>44</v>
      </c>
      <c r="O543" s="138" t="s">
        <v>41</v>
      </c>
      <c r="P543" s="138">
        <v>1</v>
      </c>
      <c r="Q543" s="126">
        <f>(D543*G543)*B543</f>
        <v>0</v>
      </c>
    </row>
    <row r="544" spans="1:17" ht="12.75">
      <c r="A544" s="186">
        <v>12084</v>
      </c>
      <c r="B544" s="148"/>
      <c r="C544" s="138" t="s">
        <v>41</v>
      </c>
      <c r="D544" s="138">
        <v>20</v>
      </c>
      <c r="E544" s="203">
        <v>5</v>
      </c>
      <c r="F544" s="118">
        <f>G544*137</f>
        <v>84.94</v>
      </c>
      <c r="G544" s="142">
        <v>0.62</v>
      </c>
      <c r="H544" s="132">
        <v>1</v>
      </c>
      <c r="I544" s="133" t="s">
        <v>195</v>
      </c>
      <c r="J544" s="161" t="s">
        <v>118</v>
      </c>
      <c r="K544" s="277" t="s">
        <v>229</v>
      </c>
      <c r="L544" s="143" t="s">
        <v>198</v>
      </c>
      <c r="M544" s="278">
        <v>57</v>
      </c>
      <c r="N544" s="138" t="s">
        <v>44</v>
      </c>
      <c r="O544" s="138" t="s">
        <v>41</v>
      </c>
      <c r="P544" s="138">
        <v>1</v>
      </c>
      <c r="Q544" s="126">
        <f>(D544*G544)*B544</f>
        <v>0</v>
      </c>
    </row>
    <row r="545" spans="1:17" ht="12.75">
      <c r="A545" s="186">
        <v>12085</v>
      </c>
      <c r="B545" s="148"/>
      <c r="C545" s="138" t="s">
        <v>41</v>
      </c>
      <c r="D545" s="138">
        <v>20</v>
      </c>
      <c r="E545" s="203">
        <v>5</v>
      </c>
      <c r="F545" s="118">
        <f>G545*137</f>
        <v>93.16000000000001</v>
      </c>
      <c r="G545" s="142">
        <v>0.68</v>
      </c>
      <c r="H545" s="132">
        <v>1</v>
      </c>
      <c r="I545" s="133" t="s">
        <v>195</v>
      </c>
      <c r="J545" s="161" t="s">
        <v>118</v>
      </c>
      <c r="K545" s="277" t="s">
        <v>528</v>
      </c>
      <c r="L545" s="143" t="s">
        <v>198</v>
      </c>
      <c r="M545" s="278">
        <v>57</v>
      </c>
      <c r="N545" s="138" t="s">
        <v>44</v>
      </c>
      <c r="O545" s="138" t="s">
        <v>41</v>
      </c>
      <c r="P545" s="138">
        <v>1</v>
      </c>
      <c r="Q545" s="126">
        <f>(D545*G545)*B545</f>
        <v>0</v>
      </c>
    </row>
    <row r="546" spans="1:17" ht="12.75">
      <c r="A546" s="279">
        <v>12091</v>
      </c>
      <c r="B546" s="148"/>
      <c r="C546" s="151" t="s">
        <v>41</v>
      </c>
      <c r="D546" s="151">
        <v>20</v>
      </c>
      <c r="E546" s="251">
        <v>5</v>
      </c>
      <c r="F546" s="118">
        <f>G546*137</f>
        <v>95.89999999999999</v>
      </c>
      <c r="G546" s="119">
        <v>0.7</v>
      </c>
      <c r="H546" s="120">
        <v>1</v>
      </c>
      <c r="I546" s="121" t="s">
        <v>195</v>
      </c>
      <c r="J546" s="255" t="s">
        <v>118</v>
      </c>
      <c r="K546" s="280" t="s">
        <v>790</v>
      </c>
      <c r="L546" s="124" t="s">
        <v>198</v>
      </c>
      <c r="M546" s="281">
        <v>57</v>
      </c>
      <c r="N546" s="151" t="s">
        <v>44</v>
      </c>
      <c r="O546" s="151" t="s">
        <v>41</v>
      </c>
      <c r="P546" s="151">
        <v>1</v>
      </c>
      <c r="Q546" s="126">
        <f>(D546*G546)*B546</f>
        <v>0</v>
      </c>
    </row>
    <row r="547" spans="1:17" ht="12.75">
      <c r="A547" s="186">
        <v>12087</v>
      </c>
      <c r="B547" s="148"/>
      <c r="C547" s="138" t="s">
        <v>41</v>
      </c>
      <c r="D547" s="138">
        <v>20</v>
      </c>
      <c r="E547" s="203">
        <v>5</v>
      </c>
      <c r="F547" s="118">
        <f>G547*137</f>
        <v>98.64</v>
      </c>
      <c r="G547" s="142">
        <v>0.72</v>
      </c>
      <c r="H547" s="132">
        <v>1</v>
      </c>
      <c r="I547" s="133" t="s">
        <v>195</v>
      </c>
      <c r="J547" s="161" t="s">
        <v>118</v>
      </c>
      <c r="K547" s="98" t="s">
        <v>791</v>
      </c>
      <c r="L547" s="143" t="s">
        <v>198</v>
      </c>
      <c r="M547" s="278">
        <v>57</v>
      </c>
      <c r="N547" s="138" t="s">
        <v>44</v>
      </c>
      <c r="O547" s="138" t="s">
        <v>41</v>
      </c>
      <c r="P547" s="138">
        <v>1</v>
      </c>
      <c r="Q547" s="126">
        <f>(D547*G547)*B547</f>
        <v>0</v>
      </c>
    </row>
    <row r="548" spans="1:17" ht="12.75">
      <c r="A548" s="186">
        <v>12088</v>
      </c>
      <c r="B548" s="148"/>
      <c r="C548" s="138" t="s">
        <v>41</v>
      </c>
      <c r="D548" s="138">
        <v>20</v>
      </c>
      <c r="E548" s="203">
        <v>5</v>
      </c>
      <c r="F548" s="118">
        <f>G548*137</f>
        <v>100.00999999999999</v>
      </c>
      <c r="G548" s="142">
        <v>0.73</v>
      </c>
      <c r="H548" s="132">
        <v>1</v>
      </c>
      <c r="I548" s="133" t="s">
        <v>195</v>
      </c>
      <c r="J548" s="161" t="s">
        <v>206</v>
      </c>
      <c r="K548" s="277" t="s">
        <v>534</v>
      </c>
      <c r="L548" s="143" t="s">
        <v>198</v>
      </c>
      <c r="M548" s="278">
        <v>57</v>
      </c>
      <c r="N548" s="138" t="s">
        <v>44</v>
      </c>
      <c r="O548" s="138" t="s">
        <v>41</v>
      </c>
      <c r="P548" s="138">
        <v>1</v>
      </c>
      <c r="Q548" s="126">
        <f>(D548*G548)*B548</f>
        <v>0</v>
      </c>
    </row>
    <row r="549" spans="1:17" ht="12.75">
      <c r="A549" s="186">
        <v>12095</v>
      </c>
      <c r="B549" s="148"/>
      <c r="C549" s="138" t="s">
        <v>41</v>
      </c>
      <c r="D549" s="138">
        <v>20</v>
      </c>
      <c r="E549" s="203">
        <v>5</v>
      </c>
      <c r="F549" s="118">
        <f>G549*137</f>
        <v>100.00999999999999</v>
      </c>
      <c r="G549" s="142">
        <v>0.73</v>
      </c>
      <c r="H549" s="132">
        <v>1</v>
      </c>
      <c r="I549" s="133" t="s">
        <v>195</v>
      </c>
      <c r="J549" s="161" t="s">
        <v>118</v>
      </c>
      <c r="K549" s="277" t="s">
        <v>792</v>
      </c>
      <c r="L549" s="143" t="s">
        <v>198</v>
      </c>
      <c r="M549" s="278">
        <v>57</v>
      </c>
      <c r="N549" s="138" t="s">
        <v>44</v>
      </c>
      <c r="O549" s="138" t="s">
        <v>41</v>
      </c>
      <c r="P549" s="138">
        <v>1</v>
      </c>
      <c r="Q549" s="126">
        <f>(D549*G549)*B549</f>
        <v>0</v>
      </c>
    </row>
    <row r="550" spans="1:17" ht="12.75">
      <c r="A550" s="186">
        <v>12096</v>
      </c>
      <c r="B550" s="148"/>
      <c r="C550" s="138" t="s">
        <v>41</v>
      </c>
      <c r="D550" s="138">
        <v>20</v>
      </c>
      <c r="E550" s="203">
        <v>5</v>
      </c>
      <c r="F550" s="118">
        <f>G550*137</f>
        <v>94.52999999999999</v>
      </c>
      <c r="G550" s="142">
        <v>0.69</v>
      </c>
      <c r="H550" s="132">
        <v>1</v>
      </c>
      <c r="I550" s="133" t="s">
        <v>195</v>
      </c>
      <c r="J550" s="161" t="s">
        <v>118</v>
      </c>
      <c r="K550" s="277" t="s">
        <v>793</v>
      </c>
      <c r="L550" s="143" t="s">
        <v>198</v>
      </c>
      <c r="M550" s="278">
        <v>57</v>
      </c>
      <c r="N550" s="138" t="s">
        <v>44</v>
      </c>
      <c r="O550" s="138" t="s">
        <v>41</v>
      </c>
      <c r="P550" s="138">
        <v>1</v>
      </c>
      <c r="Q550" s="126">
        <f>(D550*G550)*B550</f>
        <v>0</v>
      </c>
    </row>
    <row r="551" spans="1:17" ht="12.75">
      <c r="A551" s="186">
        <v>12097</v>
      </c>
      <c r="B551" s="148"/>
      <c r="C551" s="138" t="s">
        <v>41</v>
      </c>
      <c r="D551" s="138">
        <v>20</v>
      </c>
      <c r="E551" s="203">
        <v>5</v>
      </c>
      <c r="F551" s="118">
        <f>G551*137</f>
        <v>108.23</v>
      </c>
      <c r="G551" s="142">
        <v>0.79</v>
      </c>
      <c r="H551" s="132">
        <v>1</v>
      </c>
      <c r="I551" s="133" t="s">
        <v>195</v>
      </c>
      <c r="J551" s="161" t="s">
        <v>118</v>
      </c>
      <c r="K551" s="277" t="s">
        <v>794</v>
      </c>
      <c r="L551" s="143" t="s">
        <v>198</v>
      </c>
      <c r="M551" s="278">
        <v>57</v>
      </c>
      <c r="N551" s="138" t="s">
        <v>44</v>
      </c>
      <c r="O551" s="138" t="s">
        <v>41</v>
      </c>
      <c r="P551" s="138">
        <v>1</v>
      </c>
      <c r="Q551" s="126">
        <f>(D551*G551)*B551</f>
        <v>0</v>
      </c>
    </row>
    <row r="552" spans="1:17" ht="12.75">
      <c r="A552" s="186">
        <v>12075</v>
      </c>
      <c r="B552" s="148"/>
      <c r="C552" s="138" t="s">
        <v>41</v>
      </c>
      <c r="D552" s="138">
        <v>20</v>
      </c>
      <c r="E552" s="203">
        <v>5</v>
      </c>
      <c r="F552" s="118">
        <f>G552*137</f>
        <v>108.23</v>
      </c>
      <c r="G552" s="142">
        <v>0.79</v>
      </c>
      <c r="H552" s="132">
        <v>1</v>
      </c>
      <c r="I552" s="133" t="s">
        <v>195</v>
      </c>
      <c r="J552" s="161" t="s">
        <v>118</v>
      </c>
      <c r="K552" s="277" t="s">
        <v>795</v>
      </c>
      <c r="L552" s="143" t="s">
        <v>198</v>
      </c>
      <c r="M552" s="278">
        <v>57</v>
      </c>
      <c r="N552" s="138" t="s">
        <v>44</v>
      </c>
      <c r="O552" s="138" t="s">
        <v>41</v>
      </c>
      <c r="P552" s="138">
        <v>1</v>
      </c>
      <c r="Q552" s="126">
        <f>(D552*G552)*B552</f>
        <v>0</v>
      </c>
    </row>
    <row r="553" spans="1:17" ht="12.75">
      <c r="A553" s="186">
        <v>12102</v>
      </c>
      <c r="B553" s="148"/>
      <c r="C553" s="138" t="s">
        <v>41</v>
      </c>
      <c r="D553" s="138">
        <v>20</v>
      </c>
      <c r="E553" s="203">
        <v>5</v>
      </c>
      <c r="F553" s="118">
        <f>G553*137</f>
        <v>94.52999999999999</v>
      </c>
      <c r="G553" s="142">
        <v>0.69</v>
      </c>
      <c r="H553" s="132">
        <v>1</v>
      </c>
      <c r="I553" s="133" t="s">
        <v>195</v>
      </c>
      <c r="J553" s="161" t="s">
        <v>118</v>
      </c>
      <c r="K553" s="277" t="s">
        <v>796</v>
      </c>
      <c r="L553" s="143" t="s">
        <v>198</v>
      </c>
      <c r="M553" s="278">
        <v>57</v>
      </c>
      <c r="N553" s="138" t="s">
        <v>44</v>
      </c>
      <c r="O553" s="138" t="s">
        <v>41</v>
      </c>
      <c r="P553" s="138">
        <v>1</v>
      </c>
      <c r="Q553" s="126">
        <f>(D553*G553)*B553</f>
        <v>0</v>
      </c>
    </row>
    <row r="554" spans="1:17" ht="12.75">
      <c r="A554" s="186">
        <v>12103</v>
      </c>
      <c r="B554" s="148"/>
      <c r="C554" s="138" t="s">
        <v>41</v>
      </c>
      <c r="D554" s="138">
        <v>20</v>
      </c>
      <c r="E554" s="203">
        <v>5</v>
      </c>
      <c r="F554" s="118">
        <f>G554*137</f>
        <v>90.42</v>
      </c>
      <c r="G554" s="142">
        <v>0.66</v>
      </c>
      <c r="H554" s="132">
        <v>1</v>
      </c>
      <c r="I554" s="133" t="s">
        <v>195</v>
      </c>
      <c r="J554" s="161" t="s">
        <v>118</v>
      </c>
      <c r="K554" s="277" t="s">
        <v>368</v>
      </c>
      <c r="L554" s="143" t="s">
        <v>198</v>
      </c>
      <c r="M554" s="278">
        <v>57</v>
      </c>
      <c r="N554" s="138" t="s">
        <v>44</v>
      </c>
      <c r="O554" s="138" t="s">
        <v>41</v>
      </c>
      <c r="P554" s="138">
        <v>1</v>
      </c>
      <c r="Q554" s="126">
        <f>(D554*G554)*B554</f>
        <v>0</v>
      </c>
    </row>
    <row r="555" spans="1:17" ht="12.75">
      <c r="A555" s="186">
        <v>12104</v>
      </c>
      <c r="B555" s="148"/>
      <c r="C555" s="138" t="s">
        <v>41</v>
      </c>
      <c r="D555" s="138">
        <v>20</v>
      </c>
      <c r="E555" s="203">
        <v>5</v>
      </c>
      <c r="F555" s="118">
        <f>G555*137</f>
        <v>93.16000000000001</v>
      </c>
      <c r="G555" s="142">
        <v>0.68</v>
      </c>
      <c r="H555" s="132">
        <v>1</v>
      </c>
      <c r="I555" s="133" t="s">
        <v>195</v>
      </c>
      <c r="J555" s="161" t="s">
        <v>118</v>
      </c>
      <c r="K555" s="277" t="s">
        <v>797</v>
      </c>
      <c r="L555" s="143" t="s">
        <v>198</v>
      </c>
      <c r="M555" s="278">
        <v>57</v>
      </c>
      <c r="N555" s="138" t="s">
        <v>44</v>
      </c>
      <c r="O555" s="138" t="s">
        <v>41</v>
      </c>
      <c r="P555" s="138">
        <v>1</v>
      </c>
      <c r="Q555" s="126">
        <f>(D555*G555)*B555</f>
        <v>0</v>
      </c>
    </row>
    <row r="556" spans="1:17" ht="12.75">
      <c r="A556" s="186">
        <v>12105</v>
      </c>
      <c r="B556" s="148"/>
      <c r="C556" s="138" t="s">
        <v>41</v>
      </c>
      <c r="D556" s="138">
        <v>20</v>
      </c>
      <c r="E556" s="203">
        <v>5</v>
      </c>
      <c r="F556" s="118">
        <f>G556*137</f>
        <v>93.16000000000001</v>
      </c>
      <c r="G556" s="142">
        <v>0.68</v>
      </c>
      <c r="H556" s="132">
        <v>1</v>
      </c>
      <c r="I556" s="133" t="s">
        <v>195</v>
      </c>
      <c r="J556" s="161" t="s">
        <v>118</v>
      </c>
      <c r="K556" s="98" t="s">
        <v>798</v>
      </c>
      <c r="L556" s="143" t="s">
        <v>198</v>
      </c>
      <c r="M556" s="278">
        <v>57</v>
      </c>
      <c r="N556" s="138" t="s">
        <v>44</v>
      </c>
      <c r="O556" s="138" t="s">
        <v>41</v>
      </c>
      <c r="P556" s="138">
        <v>1</v>
      </c>
      <c r="Q556" s="126">
        <f>(D556*G556)*B556</f>
        <v>0</v>
      </c>
    </row>
    <row r="557" spans="1:17" ht="12.75">
      <c r="A557" s="186">
        <v>12106</v>
      </c>
      <c r="B557" s="148"/>
      <c r="C557" s="138" t="s">
        <v>41</v>
      </c>
      <c r="D557" s="138">
        <v>20</v>
      </c>
      <c r="E557" s="203">
        <v>5</v>
      </c>
      <c r="F557" s="118">
        <f>G557*137</f>
        <v>126.04</v>
      </c>
      <c r="G557" s="142">
        <v>0.92</v>
      </c>
      <c r="H557" s="132">
        <v>1</v>
      </c>
      <c r="I557" s="133" t="s">
        <v>195</v>
      </c>
      <c r="J557" s="161" t="s">
        <v>118</v>
      </c>
      <c r="K557" s="277" t="s">
        <v>799</v>
      </c>
      <c r="L557" s="143" t="s">
        <v>198</v>
      </c>
      <c r="M557" s="278">
        <v>58</v>
      </c>
      <c r="N557" s="138" t="s">
        <v>44</v>
      </c>
      <c r="O557" s="138" t="s">
        <v>41</v>
      </c>
      <c r="P557" s="138">
        <v>1</v>
      </c>
      <c r="Q557" s="126">
        <f>(D557*G557)*B557</f>
        <v>0</v>
      </c>
    </row>
    <row r="558" spans="1:17" ht="12.75">
      <c r="A558" s="186">
        <v>12107</v>
      </c>
      <c r="B558" s="148"/>
      <c r="C558" s="138" t="s">
        <v>41</v>
      </c>
      <c r="D558" s="138">
        <v>20</v>
      </c>
      <c r="E558" s="203">
        <v>5</v>
      </c>
      <c r="F558" s="118">
        <f>G558*137</f>
        <v>123.3</v>
      </c>
      <c r="G558" s="142">
        <v>0.9</v>
      </c>
      <c r="H558" s="132">
        <v>1</v>
      </c>
      <c r="I558" s="133" t="s">
        <v>195</v>
      </c>
      <c r="J558" s="161" t="s">
        <v>118</v>
      </c>
      <c r="K558" s="98" t="s">
        <v>800</v>
      </c>
      <c r="L558" s="143" t="s">
        <v>198</v>
      </c>
      <c r="M558" s="278">
        <v>58</v>
      </c>
      <c r="N558" s="138" t="s">
        <v>44</v>
      </c>
      <c r="O558" s="138" t="s">
        <v>41</v>
      </c>
      <c r="P558" s="138">
        <v>1</v>
      </c>
      <c r="Q558" s="126">
        <f>(D558*G558)*B558</f>
        <v>0</v>
      </c>
    </row>
    <row r="559" spans="1:17" ht="12.75">
      <c r="A559" s="186">
        <v>12077</v>
      </c>
      <c r="B559" s="148"/>
      <c r="C559" s="138" t="s">
        <v>41</v>
      </c>
      <c r="D559" s="138">
        <v>20</v>
      </c>
      <c r="E559" s="203">
        <v>5</v>
      </c>
      <c r="F559" s="118">
        <f>G559*137</f>
        <v>120.56</v>
      </c>
      <c r="G559" s="142">
        <v>0.88</v>
      </c>
      <c r="H559" s="132">
        <v>1</v>
      </c>
      <c r="I559" s="133" t="s">
        <v>195</v>
      </c>
      <c r="J559" s="161" t="s">
        <v>118</v>
      </c>
      <c r="K559" s="98" t="s">
        <v>801</v>
      </c>
      <c r="L559" s="143" t="s">
        <v>198</v>
      </c>
      <c r="M559" s="278">
        <v>58</v>
      </c>
      <c r="N559" s="138" t="s">
        <v>44</v>
      </c>
      <c r="O559" s="138" t="s">
        <v>41</v>
      </c>
      <c r="P559" s="138">
        <v>1</v>
      </c>
      <c r="Q559" s="126">
        <f>(D559*G559)*B559</f>
        <v>0</v>
      </c>
    </row>
    <row r="560" spans="1:17" ht="12.75">
      <c r="A560" s="186">
        <v>12119</v>
      </c>
      <c r="B560" s="114"/>
      <c r="C560" s="138" t="s">
        <v>41</v>
      </c>
      <c r="D560" s="138">
        <v>20</v>
      </c>
      <c r="E560" s="203">
        <v>5</v>
      </c>
      <c r="F560" s="118">
        <f>G560*137</f>
        <v>142.48000000000002</v>
      </c>
      <c r="G560" s="142">
        <v>1.04</v>
      </c>
      <c r="H560" s="132">
        <v>1</v>
      </c>
      <c r="I560" s="133" t="s">
        <v>195</v>
      </c>
      <c r="J560" s="161" t="s">
        <v>118</v>
      </c>
      <c r="K560" s="98" t="s">
        <v>802</v>
      </c>
      <c r="L560" s="143" t="s">
        <v>198</v>
      </c>
      <c r="M560" s="278">
        <v>58</v>
      </c>
      <c r="N560" s="138" t="s">
        <v>44</v>
      </c>
      <c r="O560" s="138" t="s">
        <v>41</v>
      </c>
      <c r="P560" s="138">
        <v>1</v>
      </c>
      <c r="Q560" s="126">
        <f>(D560*G560)*B560</f>
        <v>0</v>
      </c>
    </row>
    <row r="561" spans="1:17" ht="12.75">
      <c r="A561" s="279">
        <v>12129</v>
      </c>
      <c r="B561" s="114"/>
      <c r="C561" s="151" t="s">
        <v>41</v>
      </c>
      <c r="D561" s="151">
        <v>20</v>
      </c>
      <c r="E561" s="251">
        <v>5</v>
      </c>
      <c r="F561" s="118">
        <f>G561*137</f>
        <v>147.96</v>
      </c>
      <c r="G561" s="119">
        <v>1.08</v>
      </c>
      <c r="H561" s="120">
        <v>1</v>
      </c>
      <c r="I561" s="121" t="s">
        <v>195</v>
      </c>
      <c r="J561" s="255" t="s">
        <v>118</v>
      </c>
      <c r="K561" s="280" t="s">
        <v>803</v>
      </c>
      <c r="L561" s="124" t="s">
        <v>198</v>
      </c>
      <c r="M561" s="281">
        <v>58</v>
      </c>
      <c r="N561" s="151" t="s">
        <v>44</v>
      </c>
      <c r="O561" s="151" t="s">
        <v>41</v>
      </c>
      <c r="P561" s="151">
        <v>1</v>
      </c>
      <c r="Q561" s="126">
        <f>(D561*G561)*B561</f>
        <v>0</v>
      </c>
    </row>
    <row r="562" spans="1:17" ht="12.75">
      <c r="A562" s="186">
        <v>12122</v>
      </c>
      <c r="B562" s="114"/>
      <c r="C562" s="138" t="s">
        <v>41</v>
      </c>
      <c r="D562" s="138">
        <v>20</v>
      </c>
      <c r="E562" s="203">
        <v>5</v>
      </c>
      <c r="F562" s="118">
        <f>G562*137</f>
        <v>142.48000000000002</v>
      </c>
      <c r="G562" s="142">
        <v>1.04</v>
      </c>
      <c r="H562" s="132">
        <v>1</v>
      </c>
      <c r="I562" s="133" t="s">
        <v>195</v>
      </c>
      <c r="J562" s="161" t="s">
        <v>118</v>
      </c>
      <c r="K562" s="277" t="s">
        <v>804</v>
      </c>
      <c r="L562" s="143" t="s">
        <v>198</v>
      </c>
      <c r="M562" s="278">
        <v>58</v>
      </c>
      <c r="N562" s="138" t="s">
        <v>44</v>
      </c>
      <c r="O562" s="138" t="s">
        <v>41</v>
      </c>
      <c r="P562" s="138">
        <v>1</v>
      </c>
      <c r="Q562" s="126">
        <f>(D562*G562)*B562</f>
        <v>0</v>
      </c>
    </row>
    <row r="563" spans="1:17" ht="12.75">
      <c r="A563" s="186">
        <v>12123</v>
      </c>
      <c r="B563" s="114"/>
      <c r="C563" s="138" t="s">
        <v>41</v>
      </c>
      <c r="D563" s="138">
        <v>20</v>
      </c>
      <c r="E563" s="203">
        <v>5</v>
      </c>
      <c r="F563" s="118">
        <f>G563*137</f>
        <v>142.48000000000002</v>
      </c>
      <c r="G563" s="142">
        <v>1.04</v>
      </c>
      <c r="H563" s="132">
        <v>1</v>
      </c>
      <c r="I563" s="133" t="s">
        <v>195</v>
      </c>
      <c r="J563" s="161" t="s">
        <v>118</v>
      </c>
      <c r="K563" s="277" t="s">
        <v>805</v>
      </c>
      <c r="L563" s="143" t="s">
        <v>198</v>
      </c>
      <c r="M563" s="278">
        <v>58</v>
      </c>
      <c r="N563" s="138" t="s">
        <v>44</v>
      </c>
      <c r="O563" s="138" t="s">
        <v>41</v>
      </c>
      <c r="P563" s="138">
        <v>1</v>
      </c>
      <c r="Q563" s="126">
        <f>(D563*G563)*B563</f>
        <v>0</v>
      </c>
    </row>
    <row r="564" spans="1:17" ht="12.75">
      <c r="A564" s="186">
        <v>12120</v>
      </c>
      <c r="B564" s="114"/>
      <c r="C564" s="138" t="s">
        <v>41</v>
      </c>
      <c r="D564" s="138">
        <v>20</v>
      </c>
      <c r="E564" s="203">
        <v>5</v>
      </c>
      <c r="F564" s="118">
        <f>G564*137</f>
        <v>126.04</v>
      </c>
      <c r="G564" s="142">
        <v>0.92</v>
      </c>
      <c r="H564" s="132">
        <v>1</v>
      </c>
      <c r="I564" s="133" t="s">
        <v>195</v>
      </c>
      <c r="J564" s="161" t="s">
        <v>118</v>
      </c>
      <c r="K564" s="277" t="s">
        <v>806</v>
      </c>
      <c r="L564" s="143" t="s">
        <v>198</v>
      </c>
      <c r="M564" s="278">
        <v>58</v>
      </c>
      <c r="N564" s="138" t="s">
        <v>44</v>
      </c>
      <c r="O564" s="138" t="s">
        <v>41</v>
      </c>
      <c r="P564" s="138">
        <v>1</v>
      </c>
      <c r="Q564" s="126">
        <f>(D564*G564)*B564</f>
        <v>0</v>
      </c>
    </row>
    <row r="565" spans="1:17" ht="12.75">
      <c r="A565" s="186">
        <v>12111</v>
      </c>
      <c r="B565" s="114"/>
      <c r="C565" s="138" t="s">
        <v>41</v>
      </c>
      <c r="D565" s="138">
        <v>20</v>
      </c>
      <c r="E565" s="203">
        <v>5</v>
      </c>
      <c r="F565" s="118">
        <f>G565*137</f>
        <v>110.97000000000001</v>
      </c>
      <c r="G565" s="142">
        <v>0.81</v>
      </c>
      <c r="H565" s="132">
        <v>1</v>
      </c>
      <c r="I565" s="133" t="s">
        <v>195</v>
      </c>
      <c r="J565" s="161" t="s">
        <v>220</v>
      </c>
      <c r="K565" s="277" t="s">
        <v>807</v>
      </c>
      <c r="L565" s="143" t="s">
        <v>198</v>
      </c>
      <c r="M565" s="278">
        <v>58</v>
      </c>
      <c r="N565" s="138" t="s">
        <v>44</v>
      </c>
      <c r="O565" s="138" t="s">
        <v>41</v>
      </c>
      <c r="P565" s="138">
        <v>1</v>
      </c>
      <c r="Q565" s="126">
        <f>(D565*G565)*B565</f>
        <v>0</v>
      </c>
    </row>
    <row r="566" spans="1:17" ht="12.75">
      <c r="A566" s="186">
        <v>12112</v>
      </c>
      <c r="B566" s="114"/>
      <c r="C566" s="138" t="s">
        <v>41</v>
      </c>
      <c r="D566" s="138">
        <v>20</v>
      </c>
      <c r="E566" s="203">
        <v>5</v>
      </c>
      <c r="F566" s="118">
        <f>G566*137</f>
        <v>115.08</v>
      </c>
      <c r="G566" s="142">
        <v>0.84</v>
      </c>
      <c r="H566" s="132">
        <v>1</v>
      </c>
      <c r="I566" s="133" t="s">
        <v>195</v>
      </c>
      <c r="J566" s="161" t="s">
        <v>220</v>
      </c>
      <c r="K566" s="277" t="s">
        <v>808</v>
      </c>
      <c r="L566" s="143" t="s">
        <v>198</v>
      </c>
      <c r="M566" s="278">
        <v>58</v>
      </c>
      <c r="N566" s="138" t="s">
        <v>44</v>
      </c>
      <c r="O566" s="138" t="s">
        <v>41</v>
      </c>
      <c r="P566" s="138">
        <v>1</v>
      </c>
      <c r="Q566" s="126">
        <f>(D566*G566)*B566</f>
        <v>0</v>
      </c>
    </row>
    <row r="567" spans="1:17" ht="12.75">
      <c r="A567" s="186">
        <v>12113</v>
      </c>
      <c r="B567" s="114"/>
      <c r="C567" s="138" t="s">
        <v>41</v>
      </c>
      <c r="D567" s="138">
        <v>20</v>
      </c>
      <c r="E567" s="203">
        <v>5</v>
      </c>
      <c r="F567" s="118">
        <f>G567*137</f>
        <v>116.45</v>
      </c>
      <c r="G567" s="142">
        <v>0.85</v>
      </c>
      <c r="H567" s="132">
        <v>1</v>
      </c>
      <c r="I567" s="133" t="s">
        <v>195</v>
      </c>
      <c r="J567" s="161" t="s">
        <v>220</v>
      </c>
      <c r="K567" s="277" t="s">
        <v>221</v>
      </c>
      <c r="L567" s="143" t="s">
        <v>198</v>
      </c>
      <c r="M567" s="278">
        <v>58</v>
      </c>
      <c r="N567" s="138" t="s">
        <v>44</v>
      </c>
      <c r="O567" s="138" t="s">
        <v>41</v>
      </c>
      <c r="P567" s="138">
        <v>1</v>
      </c>
      <c r="Q567" s="126">
        <f>(D567*G567)*B567</f>
        <v>0</v>
      </c>
    </row>
    <row r="568" spans="1:17" ht="12.75">
      <c r="A568" s="186">
        <v>12114</v>
      </c>
      <c r="B568" s="114"/>
      <c r="C568" s="138" t="s">
        <v>41</v>
      </c>
      <c r="D568" s="138">
        <v>20</v>
      </c>
      <c r="E568" s="203">
        <v>5</v>
      </c>
      <c r="F568" s="118">
        <f>G568*137</f>
        <v>141.11</v>
      </c>
      <c r="G568" s="142">
        <v>1.03</v>
      </c>
      <c r="H568" s="132">
        <v>1</v>
      </c>
      <c r="I568" s="133" t="s">
        <v>195</v>
      </c>
      <c r="J568" s="161" t="s">
        <v>220</v>
      </c>
      <c r="K568" s="277" t="s">
        <v>809</v>
      </c>
      <c r="L568" s="143" t="s">
        <v>198</v>
      </c>
      <c r="M568" s="278">
        <v>58</v>
      </c>
      <c r="N568" s="138" t="s">
        <v>44</v>
      </c>
      <c r="O568" s="138" t="s">
        <v>41</v>
      </c>
      <c r="P568" s="138">
        <v>1</v>
      </c>
      <c r="Q568" s="126">
        <f>(D568*G568)*B568</f>
        <v>0</v>
      </c>
    </row>
    <row r="569" spans="1:17" ht="12.75">
      <c r="A569" s="186">
        <v>12115</v>
      </c>
      <c r="B569" s="114"/>
      <c r="C569" s="138" t="s">
        <v>41</v>
      </c>
      <c r="D569" s="138">
        <v>20</v>
      </c>
      <c r="E569" s="203">
        <v>5</v>
      </c>
      <c r="F569" s="118">
        <f>G569*137</f>
        <v>153.44000000000003</v>
      </c>
      <c r="G569" s="142">
        <v>1.12</v>
      </c>
      <c r="H569" s="132">
        <v>1</v>
      </c>
      <c r="I569" s="133" t="s">
        <v>195</v>
      </c>
      <c r="J569" s="161" t="s">
        <v>220</v>
      </c>
      <c r="K569" s="277" t="s">
        <v>810</v>
      </c>
      <c r="L569" s="143" t="s">
        <v>198</v>
      </c>
      <c r="M569" s="278">
        <v>58</v>
      </c>
      <c r="N569" s="138" t="s">
        <v>44</v>
      </c>
      <c r="O569" s="138" t="s">
        <v>41</v>
      </c>
      <c r="P569" s="138">
        <v>1</v>
      </c>
      <c r="Q569" s="126">
        <f>(D569*G569)*B569</f>
        <v>0</v>
      </c>
    </row>
    <row r="570" spans="1:17" ht="12.75">
      <c r="A570" s="186">
        <v>12116</v>
      </c>
      <c r="B570" s="114"/>
      <c r="C570" s="138" t="s">
        <v>41</v>
      </c>
      <c r="D570" s="138">
        <v>20</v>
      </c>
      <c r="E570" s="203">
        <v>5</v>
      </c>
      <c r="F570" s="118">
        <f>G570*137</f>
        <v>90.42</v>
      </c>
      <c r="G570" s="142">
        <v>0.66</v>
      </c>
      <c r="H570" s="132">
        <v>1</v>
      </c>
      <c r="I570" s="133" t="s">
        <v>195</v>
      </c>
      <c r="J570" s="161" t="s">
        <v>220</v>
      </c>
      <c r="K570" s="277" t="s">
        <v>811</v>
      </c>
      <c r="L570" s="143" t="s">
        <v>198</v>
      </c>
      <c r="M570" s="278">
        <v>58</v>
      </c>
      <c r="N570" s="138" t="s">
        <v>44</v>
      </c>
      <c r="O570" s="138" t="s">
        <v>41</v>
      </c>
      <c r="P570" s="138">
        <v>1</v>
      </c>
      <c r="Q570" s="126">
        <f>(D570*G570)*B570</f>
        <v>0</v>
      </c>
    </row>
    <row r="571" spans="1:17" ht="12.75">
      <c r="A571" s="186">
        <v>12117</v>
      </c>
      <c r="B571" s="114"/>
      <c r="C571" s="138" t="s">
        <v>41</v>
      </c>
      <c r="D571" s="138">
        <v>20</v>
      </c>
      <c r="E571" s="203">
        <v>5</v>
      </c>
      <c r="F571" s="118">
        <f>G571*137</f>
        <v>126.04</v>
      </c>
      <c r="G571" s="142">
        <v>0.92</v>
      </c>
      <c r="H571" s="132">
        <v>1</v>
      </c>
      <c r="I571" s="133" t="s">
        <v>195</v>
      </c>
      <c r="J571" s="161" t="s">
        <v>220</v>
      </c>
      <c r="K571" s="277" t="s">
        <v>812</v>
      </c>
      <c r="L571" s="143" t="s">
        <v>198</v>
      </c>
      <c r="M571" s="278">
        <v>58</v>
      </c>
      <c r="N571" s="138" t="s">
        <v>44</v>
      </c>
      <c r="O571" s="138" t="s">
        <v>41</v>
      </c>
      <c r="P571" s="138">
        <v>1</v>
      </c>
      <c r="Q571" s="126">
        <f>(D571*G571)*B571</f>
        <v>0</v>
      </c>
    </row>
    <row r="572" spans="1:17" ht="12.75">
      <c r="A572" s="186">
        <v>12125</v>
      </c>
      <c r="B572" s="114"/>
      <c r="C572" s="138" t="s">
        <v>41</v>
      </c>
      <c r="D572" s="138">
        <v>20</v>
      </c>
      <c r="E572" s="203">
        <v>5</v>
      </c>
      <c r="F572" s="118">
        <f>G572*137</f>
        <v>90.42</v>
      </c>
      <c r="G572" s="142">
        <v>0.66</v>
      </c>
      <c r="H572" s="132">
        <v>1</v>
      </c>
      <c r="I572" s="133" t="s">
        <v>195</v>
      </c>
      <c r="J572" s="161" t="s">
        <v>370</v>
      </c>
      <c r="K572" s="277" t="s">
        <v>813</v>
      </c>
      <c r="L572" s="143" t="s">
        <v>198</v>
      </c>
      <c r="M572" s="278">
        <v>58</v>
      </c>
      <c r="N572" s="138" t="s">
        <v>44</v>
      </c>
      <c r="O572" s="138" t="s">
        <v>41</v>
      </c>
      <c r="P572" s="138">
        <v>1</v>
      </c>
      <c r="Q572" s="126">
        <f>(D572*G572)*B572</f>
        <v>0</v>
      </c>
    </row>
    <row r="573" spans="1:17" ht="12.75">
      <c r="A573" s="186">
        <v>12126</v>
      </c>
      <c r="B573" s="114"/>
      <c r="C573" s="138" t="s">
        <v>41</v>
      </c>
      <c r="D573" s="138">
        <v>20</v>
      </c>
      <c r="E573" s="203">
        <v>5</v>
      </c>
      <c r="F573" s="118">
        <f>G573*137</f>
        <v>98.64</v>
      </c>
      <c r="G573" s="142">
        <v>0.72</v>
      </c>
      <c r="H573" s="132">
        <v>1</v>
      </c>
      <c r="I573" s="133" t="s">
        <v>195</v>
      </c>
      <c r="J573" s="161" t="s">
        <v>370</v>
      </c>
      <c r="K573" s="277" t="s">
        <v>814</v>
      </c>
      <c r="L573" s="143" t="s">
        <v>198</v>
      </c>
      <c r="M573" s="278">
        <v>59</v>
      </c>
      <c r="N573" s="138" t="s">
        <v>44</v>
      </c>
      <c r="O573" s="138" t="s">
        <v>41</v>
      </c>
      <c r="P573" s="138">
        <v>1</v>
      </c>
      <c r="Q573" s="126">
        <f>(D573*G573)*B573</f>
        <v>0</v>
      </c>
    </row>
    <row r="574" spans="1:17" ht="12.75">
      <c r="A574" s="186">
        <v>12127</v>
      </c>
      <c r="B574" s="114"/>
      <c r="C574" s="138" t="s">
        <v>41</v>
      </c>
      <c r="D574" s="138">
        <v>20</v>
      </c>
      <c r="E574" s="203">
        <v>5</v>
      </c>
      <c r="F574" s="118">
        <f>G574*137</f>
        <v>91.79</v>
      </c>
      <c r="G574" s="142">
        <v>0.67</v>
      </c>
      <c r="H574" s="132">
        <v>1</v>
      </c>
      <c r="I574" s="133" t="s">
        <v>195</v>
      </c>
      <c r="J574" s="161" t="s">
        <v>370</v>
      </c>
      <c r="K574" s="277" t="s">
        <v>815</v>
      </c>
      <c r="L574" s="143" t="s">
        <v>198</v>
      </c>
      <c r="M574" s="278">
        <v>59</v>
      </c>
      <c r="N574" s="138" t="s">
        <v>44</v>
      </c>
      <c r="O574" s="138" t="s">
        <v>41</v>
      </c>
      <c r="P574" s="138">
        <v>1</v>
      </c>
      <c r="Q574" s="126">
        <f>(D574*G574)*B574</f>
        <v>0</v>
      </c>
    </row>
    <row r="575" spans="1:17" ht="12.75">
      <c r="A575" s="186">
        <v>12128</v>
      </c>
      <c r="B575" s="114"/>
      <c r="C575" s="138" t="s">
        <v>41</v>
      </c>
      <c r="D575" s="138">
        <v>20</v>
      </c>
      <c r="E575" s="203">
        <v>5</v>
      </c>
      <c r="F575" s="118">
        <f>G575*137</f>
        <v>95.89999999999999</v>
      </c>
      <c r="G575" s="142">
        <v>0.7</v>
      </c>
      <c r="H575" s="132">
        <v>1</v>
      </c>
      <c r="I575" s="133" t="s">
        <v>195</v>
      </c>
      <c r="J575" s="161" t="s">
        <v>370</v>
      </c>
      <c r="K575" s="277" t="s">
        <v>816</v>
      </c>
      <c r="L575" s="143" t="s">
        <v>198</v>
      </c>
      <c r="M575" s="278">
        <v>59</v>
      </c>
      <c r="N575" s="138" t="s">
        <v>44</v>
      </c>
      <c r="O575" s="138" t="s">
        <v>41</v>
      </c>
      <c r="P575" s="138">
        <v>1</v>
      </c>
      <c r="Q575" s="126">
        <f>(D575*G575)*B575</f>
        <v>0</v>
      </c>
    </row>
    <row r="576" spans="1:17" ht="12.75">
      <c r="A576" s="186">
        <v>12130</v>
      </c>
      <c r="B576" s="114"/>
      <c r="C576" s="138" t="s">
        <v>41</v>
      </c>
      <c r="D576" s="138">
        <v>20</v>
      </c>
      <c r="E576" s="203">
        <v>5</v>
      </c>
      <c r="F576" s="118">
        <f>G576*137</f>
        <v>90.42</v>
      </c>
      <c r="G576" s="142">
        <v>0.66</v>
      </c>
      <c r="H576" s="132">
        <v>1</v>
      </c>
      <c r="I576" s="133" t="s">
        <v>195</v>
      </c>
      <c r="J576" s="161" t="s">
        <v>371</v>
      </c>
      <c r="K576" s="277" t="s">
        <v>817</v>
      </c>
      <c r="L576" s="143" t="s">
        <v>198</v>
      </c>
      <c r="M576" s="278">
        <v>59</v>
      </c>
      <c r="N576" s="138" t="s">
        <v>44</v>
      </c>
      <c r="O576" s="138" t="s">
        <v>41</v>
      </c>
      <c r="P576" s="138">
        <v>1</v>
      </c>
      <c r="Q576" s="126">
        <f>(D576*G576)*B576</f>
        <v>0</v>
      </c>
    </row>
    <row r="577" spans="1:17" ht="12.75">
      <c r="A577" s="186">
        <v>12131</v>
      </c>
      <c r="B577" s="114"/>
      <c r="C577" s="138" t="s">
        <v>41</v>
      </c>
      <c r="D577" s="138">
        <v>20</v>
      </c>
      <c r="E577" s="203">
        <v>5</v>
      </c>
      <c r="F577" s="118">
        <f>G577*137</f>
        <v>104.12</v>
      </c>
      <c r="G577" s="142">
        <v>0.76</v>
      </c>
      <c r="H577" s="132">
        <v>1</v>
      </c>
      <c r="I577" s="133" t="s">
        <v>195</v>
      </c>
      <c r="J577" s="161" t="s">
        <v>371</v>
      </c>
      <c r="K577" s="277" t="s">
        <v>586</v>
      </c>
      <c r="L577" s="143" t="s">
        <v>198</v>
      </c>
      <c r="M577" s="278">
        <v>59</v>
      </c>
      <c r="N577" s="138" t="s">
        <v>44</v>
      </c>
      <c r="O577" s="138" t="s">
        <v>41</v>
      </c>
      <c r="P577" s="138">
        <v>1</v>
      </c>
      <c r="Q577" s="126">
        <f>(D577*G577)*B577</f>
        <v>0</v>
      </c>
    </row>
    <row r="578" spans="1:17" ht="12.75">
      <c r="A578" s="186">
        <v>12132</v>
      </c>
      <c r="B578" s="114"/>
      <c r="C578" s="138" t="s">
        <v>41</v>
      </c>
      <c r="D578" s="138">
        <v>20</v>
      </c>
      <c r="E578" s="203">
        <v>5</v>
      </c>
      <c r="F578" s="118">
        <f>G578*137</f>
        <v>121.93</v>
      </c>
      <c r="G578" s="142">
        <v>0.89</v>
      </c>
      <c r="H578" s="132">
        <v>1</v>
      </c>
      <c r="I578" s="133" t="s">
        <v>195</v>
      </c>
      <c r="J578" s="161" t="s">
        <v>371</v>
      </c>
      <c r="K578" s="277" t="s">
        <v>582</v>
      </c>
      <c r="L578" s="143" t="s">
        <v>198</v>
      </c>
      <c r="M578" s="278">
        <v>59</v>
      </c>
      <c r="N578" s="138" t="s">
        <v>44</v>
      </c>
      <c r="O578" s="138" t="s">
        <v>41</v>
      </c>
      <c r="P578" s="138">
        <v>1</v>
      </c>
      <c r="Q578" s="126">
        <f>(D578*G578)*B578</f>
        <v>0</v>
      </c>
    </row>
    <row r="579" spans="1:17" ht="12.75">
      <c r="A579" s="186">
        <v>12133</v>
      </c>
      <c r="B579" s="114"/>
      <c r="C579" s="138" t="s">
        <v>41</v>
      </c>
      <c r="D579" s="138">
        <v>20</v>
      </c>
      <c r="E579" s="203">
        <v>5</v>
      </c>
      <c r="F579" s="118">
        <f>G579*137</f>
        <v>101.38</v>
      </c>
      <c r="G579" s="142">
        <v>0.74</v>
      </c>
      <c r="H579" s="132">
        <v>1</v>
      </c>
      <c r="I579" s="133" t="s">
        <v>195</v>
      </c>
      <c r="J579" s="161" t="s">
        <v>371</v>
      </c>
      <c r="K579" s="277" t="s">
        <v>372</v>
      </c>
      <c r="L579" s="143" t="s">
        <v>198</v>
      </c>
      <c r="M579" s="278">
        <v>59</v>
      </c>
      <c r="N579" s="138" t="s">
        <v>44</v>
      </c>
      <c r="O579" s="138" t="s">
        <v>41</v>
      </c>
      <c r="P579" s="138">
        <v>1</v>
      </c>
      <c r="Q579" s="126">
        <f>(D579*G579)*B579</f>
        <v>0</v>
      </c>
    </row>
    <row r="580" spans="1:17" ht="12.75">
      <c r="A580" s="186">
        <v>12134</v>
      </c>
      <c r="B580" s="114"/>
      <c r="C580" s="138" t="s">
        <v>41</v>
      </c>
      <c r="D580" s="138">
        <v>20</v>
      </c>
      <c r="E580" s="203">
        <v>5</v>
      </c>
      <c r="F580" s="118">
        <f>G580*137</f>
        <v>100.00999999999999</v>
      </c>
      <c r="G580" s="142">
        <v>0.73</v>
      </c>
      <c r="H580" s="132">
        <v>1</v>
      </c>
      <c r="I580" s="133" t="s">
        <v>195</v>
      </c>
      <c r="J580" s="161" t="s">
        <v>371</v>
      </c>
      <c r="K580" s="277" t="s">
        <v>243</v>
      </c>
      <c r="L580" s="143" t="s">
        <v>198</v>
      </c>
      <c r="M580" s="278">
        <v>59</v>
      </c>
      <c r="N580" s="138" t="s">
        <v>44</v>
      </c>
      <c r="O580" s="138" t="s">
        <v>41</v>
      </c>
      <c r="P580" s="138">
        <v>1</v>
      </c>
      <c r="Q580" s="126">
        <f>(D580*G580)*B580</f>
        <v>0</v>
      </c>
    </row>
    <row r="581" spans="1:17" ht="12.75">
      <c r="A581" s="186">
        <v>12135</v>
      </c>
      <c r="B581" s="114"/>
      <c r="C581" s="138" t="s">
        <v>41</v>
      </c>
      <c r="D581" s="138">
        <v>20</v>
      </c>
      <c r="E581" s="203">
        <v>5</v>
      </c>
      <c r="F581" s="118">
        <f>G581*137</f>
        <v>91.79</v>
      </c>
      <c r="G581" s="142">
        <v>0.67</v>
      </c>
      <c r="H581" s="132">
        <v>1</v>
      </c>
      <c r="I581" s="133" t="s">
        <v>195</v>
      </c>
      <c r="J581" s="161" t="s">
        <v>371</v>
      </c>
      <c r="K581" s="277" t="s">
        <v>818</v>
      </c>
      <c r="L581" s="143" t="s">
        <v>198</v>
      </c>
      <c r="M581" s="278">
        <v>59</v>
      </c>
      <c r="N581" s="138" t="s">
        <v>44</v>
      </c>
      <c r="O581" s="138" t="s">
        <v>41</v>
      </c>
      <c r="P581" s="138">
        <v>1</v>
      </c>
      <c r="Q581" s="126">
        <f>(D581*G581)*B581</f>
        <v>0</v>
      </c>
    </row>
    <row r="582" spans="1:17" ht="12.75">
      <c r="A582" s="186">
        <v>12136</v>
      </c>
      <c r="B582" s="114"/>
      <c r="C582" s="138" t="s">
        <v>41</v>
      </c>
      <c r="D582" s="138">
        <v>20</v>
      </c>
      <c r="E582" s="203">
        <v>5</v>
      </c>
      <c r="F582" s="118">
        <f>G582*137</f>
        <v>128.78</v>
      </c>
      <c r="G582" s="142">
        <v>0.94</v>
      </c>
      <c r="H582" s="132">
        <v>1</v>
      </c>
      <c r="I582" s="133" t="s">
        <v>195</v>
      </c>
      <c r="J582" s="161" t="s">
        <v>371</v>
      </c>
      <c r="K582" s="277" t="s">
        <v>819</v>
      </c>
      <c r="L582" s="143" t="s">
        <v>198</v>
      </c>
      <c r="M582" s="278">
        <v>59</v>
      </c>
      <c r="N582" s="138" t="s">
        <v>44</v>
      </c>
      <c r="O582" s="138" t="s">
        <v>41</v>
      </c>
      <c r="P582" s="138">
        <v>1</v>
      </c>
      <c r="Q582" s="126">
        <f>(D582*G582)*B582</f>
        <v>0</v>
      </c>
    </row>
    <row r="583" spans="1:17" ht="12.75">
      <c r="A583" s="186">
        <v>12140</v>
      </c>
      <c r="B583" s="114"/>
      <c r="C583" s="138" t="s">
        <v>41</v>
      </c>
      <c r="D583" s="138">
        <v>20</v>
      </c>
      <c r="E583" s="203">
        <v>5</v>
      </c>
      <c r="F583" s="118">
        <f>G583*137</f>
        <v>104.12</v>
      </c>
      <c r="G583" s="142">
        <v>0.76</v>
      </c>
      <c r="H583" s="132">
        <v>1</v>
      </c>
      <c r="I583" s="133" t="s">
        <v>195</v>
      </c>
      <c r="J583" s="161" t="s">
        <v>371</v>
      </c>
      <c r="K583" s="277" t="s">
        <v>584</v>
      </c>
      <c r="L583" s="143" t="s">
        <v>198</v>
      </c>
      <c r="M583" s="278">
        <v>59</v>
      </c>
      <c r="N583" s="138" t="s">
        <v>44</v>
      </c>
      <c r="O583" s="138" t="s">
        <v>41</v>
      </c>
      <c r="P583" s="138">
        <v>1</v>
      </c>
      <c r="Q583" s="126">
        <f>(D583*G583)*B583</f>
        <v>0</v>
      </c>
    </row>
    <row r="584" spans="1:17" ht="12.75">
      <c r="A584" s="186">
        <v>12141</v>
      </c>
      <c r="B584" s="114"/>
      <c r="C584" s="138" t="s">
        <v>41</v>
      </c>
      <c r="D584" s="138">
        <v>20</v>
      </c>
      <c r="E584" s="203">
        <v>5</v>
      </c>
      <c r="F584" s="118">
        <f>G584*137</f>
        <v>102.75</v>
      </c>
      <c r="G584" s="142">
        <v>0.75</v>
      </c>
      <c r="H584" s="132">
        <v>1</v>
      </c>
      <c r="I584" s="133" t="s">
        <v>195</v>
      </c>
      <c r="J584" s="161" t="s">
        <v>371</v>
      </c>
      <c r="K584" s="277" t="s">
        <v>590</v>
      </c>
      <c r="L584" s="143" t="s">
        <v>198</v>
      </c>
      <c r="M584" s="278">
        <v>59</v>
      </c>
      <c r="N584" s="138" t="s">
        <v>44</v>
      </c>
      <c r="O584" s="138" t="s">
        <v>41</v>
      </c>
      <c r="P584" s="138">
        <v>1</v>
      </c>
      <c r="Q584" s="126">
        <f>(D584*G584)*B584</f>
        <v>0</v>
      </c>
    </row>
    <row r="585" spans="1:17" ht="12.75">
      <c r="A585" s="186">
        <v>12142</v>
      </c>
      <c r="B585" s="114"/>
      <c r="C585" s="138" t="s">
        <v>41</v>
      </c>
      <c r="D585" s="138">
        <v>20</v>
      </c>
      <c r="E585" s="203">
        <v>5</v>
      </c>
      <c r="F585" s="118">
        <f>G585*137</f>
        <v>101.38</v>
      </c>
      <c r="G585" s="142">
        <v>0.74</v>
      </c>
      <c r="H585" s="132">
        <v>1</v>
      </c>
      <c r="I585" s="133" t="s">
        <v>195</v>
      </c>
      <c r="J585" s="161" t="s">
        <v>371</v>
      </c>
      <c r="K585" s="277" t="s">
        <v>580</v>
      </c>
      <c r="L585" s="143" t="s">
        <v>198</v>
      </c>
      <c r="M585" s="278">
        <v>59</v>
      </c>
      <c r="N585" s="138" t="s">
        <v>44</v>
      </c>
      <c r="O585" s="138" t="s">
        <v>41</v>
      </c>
      <c r="P585" s="138">
        <v>1</v>
      </c>
      <c r="Q585" s="126">
        <f>(D585*G585)*B585</f>
        <v>0</v>
      </c>
    </row>
    <row r="586" spans="1:17" ht="12.75">
      <c r="A586" s="186">
        <v>12144</v>
      </c>
      <c r="B586" s="114"/>
      <c r="C586" s="138" t="s">
        <v>41</v>
      </c>
      <c r="D586" s="138">
        <v>20</v>
      </c>
      <c r="E586" s="203">
        <v>5</v>
      </c>
      <c r="F586" s="118">
        <f>G586*137</f>
        <v>94.52999999999999</v>
      </c>
      <c r="G586" s="142">
        <v>0.69</v>
      </c>
      <c r="H586" s="132">
        <v>1</v>
      </c>
      <c r="I586" s="133" t="s">
        <v>195</v>
      </c>
      <c r="J586" s="161" t="s">
        <v>371</v>
      </c>
      <c r="K586" s="277" t="s">
        <v>820</v>
      </c>
      <c r="L586" s="143" t="s">
        <v>198</v>
      </c>
      <c r="M586" s="278">
        <v>59</v>
      </c>
      <c r="N586" s="138" t="s">
        <v>44</v>
      </c>
      <c r="O586" s="138" t="s">
        <v>41</v>
      </c>
      <c r="P586" s="138">
        <v>1</v>
      </c>
      <c r="Q586" s="126">
        <f>(D586*G586)*B586</f>
        <v>0</v>
      </c>
    </row>
    <row r="587" spans="1:17" ht="12.75">
      <c r="A587" s="186">
        <v>12146</v>
      </c>
      <c r="B587" s="114"/>
      <c r="C587" s="138" t="s">
        <v>41</v>
      </c>
      <c r="D587" s="138">
        <v>20</v>
      </c>
      <c r="E587" s="203">
        <v>5</v>
      </c>
      <c r="F587" s="118">
        <f>G587*137</f>
        <v>100.00999999999999</v>
      </c>
      <c r="G587" s="142">
        <v>0.73</v>
      </c>
      <c r="H587" s="132">
        <v>1</v>
      </c>
      <c r="I587" s="133" t="s">
        <v>195</v>
      </c>
      <c r="J587" s="161" t="s">
        <v>371</v>
      </c>
      <c r="K587" s="277" t="s">
        <v>821</v>
      </c>
      <c r="L587" s="143" t="s">
        <v>198</v>
      </c>
      <c r="M587" s="278">
        <v>59</v>
      </c>
      <c r="N587" s="138" t="s">
        <v>44</v>
      </c>
      <c r="O587" s="138" t="s">
        <v>41</v>
      </c>
      <c r="P587" s="138">
        <v>1</v>
      </c>
      <c r="Q587" s="126">
        <f>(D587*G587)*B587</f>
        <v>0</v>
      </c>
    </row>
    <row r="588" spans="1:17" ht="12.75">
      <c r="A588" s="186">
        <v>12147</v>
      </c>
      <c r="B588" s="114"/>
      <c r="C588" s="138" t="s">
        <v>41</v>
      </c>
      <c r="D588" s="138">
        <v>20</v>
      </c>
      <c r="E588" s="203">
        <v>5</v>
      </c>
      <c r="F588" s="118">
        <f>G588*137</f>
        <v>95.89999999999999</v>
      </c>
      <c r="G588" s="142">
        <v>0.7</v>
      </c>
      <c r="H588" s="132">
        <v>1</v>
      </c>
      <c r="I588" s="133" t="s">
        <v>195</v>
      </c>
      <c r="J588" s="161" t="s">
        <v>371</v>
      </c>
      <c r="K588" s="277" t="s">
        <v>822</v>
      </c>
      <c r="L588" s="143" t="s">
        <v>198</v>
      </c>
      <c r="M588" s="278">
        <v>59</v>
      </c>
      <c r="N588" s="138" t="s">
        <v>44</v>
      </c>
      <c r="O588" s="138" t="s">
        <v>41</v>
      </c>
      <c r="P588" s="138">
        <v>1</v>
      </c>
      <c r="Q588" s="126">
        <f>(D588*G588)*B588</f>
        <v>0</v>
      </c>
    </row>
    <row r="589" spans="1:17" ht="12.75">
      <c r="A589" s="186">
        <v>12145</v>
      </c>
      <c r="B589" s="114"/>
      <c r="C589" s="138" t="s">
        <v>41</v>
      </c>
      <c r="D589" s="138">
        <v>20</v>
      </c>
      <c r="E589" s="203">
        <v>5</v>
      </c>
      <c r="F589" s="118">
        <f>G589*137</f>
        <v>94.52999999999999</v>
      </c>
      <c r="G589" s="142">
        <v>0.69</v>
      </c>
      <c r="H589" s="132">
        <v>1</v>
      </c>
      <c r="I589" s="133" t="s">
        <v>195</v>
      </c>
      <c r="J589" s="161" t="s">
        <v>371</v>
      </c>
      <c r="K589" s="277" t="s">
        <v>536</v>
      </c>
      <c r="L589" s="143" t="s">
        <v>198</v>
      </c>
      <c r="M589" s="278">
        <v>60</v>
      </c>
      <c r="N589" s="138" t="s">
        <v>44</v>
      </c>
      <c r="O589" s="138" t="s">
        <v>41</v>
      </c>
      <c r="P589" s="138">
        <v>1</v>
      </c>
      <c r="Q589" s="126">
        <f>(D589*G589)*B589</f>
        <v>0</v>
      </c>
    </row>
    <row r="590" spans="1:17" ht="12.75">
      <c r="A590" s="186">
        <v>12150</v>
      </c>
      <c r="B590" s="114"/>
      <c r="C590" s="138" t="s">
        <v>41</v>
      </c>
      <c r="D590" s="138">
        <v>20</v>
      </c>
      <c r="E590" s="203">
        <v>5</v>
      </c>
      <c r="F590" s="118">
        <f>G590*137</f>
        <v>110.97000000000001</v>
      </c>
      <c r="G590" s="142">
        <v>0.81</v>
      </c>
      <c r="H590" s="132">
        <v>1</v>
      </c>
      <c r="I590" s="133" t="s">
        <v>195</v>
      </c>
      <c r="J590" s="161" t="s">
        <v>373</v>
      </c>
      <c r="K590" s="277" t="s">
        <v>419</v>
      </c>
      <c r="L590" s="143" t="s">
        <v>198</v>
      </c>
      <c r="M590" s="278">
        <v>60</v>
      </c>
      <c r="N590" s="138" t="s">
        <v>44</v>
      </c>
      <c r="O590" s="138" t="s">
        <v>41</v>
      </c>
      <c r="P590" s="138">
        <v>1</v>
      </c>
      <c r="Q590" s="126">
        <f>(D590*G590)*B590</f>
        <v>0</v>
      </c>
    </row>
    <row r="591" spans="1:17" ht="12.75">
      <c r="A591" s="186">
        <v>12151</v>
      </c>
      <c r="B591" s="114"/>
      <c r="C591" s="138" t="s">
        <v>41</v>
      </c>
      <c r="D591" s="138">
        <v>20</v>
      </c>
      <c r="E591" s="203">
        <v>5</v>
      </c>
      <c r="F591" s="118">
        <f>G591*137</f>
        <v>123.3</v>
      </c>
      <c r="G591" s="142">
        <v>0.9</v>
      </c>
      <c r="H591" s="132">
        <v>1</v>
      </c>
      <c r="I591" s="133" t="s">
        <v>195</v>
      </c>
      <c r="J591" s="161" t="s">
        <v>373</v>
      </c>
      <c r="K591" s="277" t="s">
        <v>823</v>
      </c>
      <c r="L591" s="143" t="s">
        <v>198</v>
      </c>
      <c r="M591" s="278">
        <v>60</v>
      </c>
      <c r="N591" s="138" t="s">
        <v>44</v>
      </c>
      <c r="O591" s="138" t="s">
        <v>41</v>
      </c>
      <c r="P591" s="138">
        <v>1</v>
      </c>
      <c r="Q591" s="126">
        <f>(D591*G591)*B591</f>
        <v>0</v>
      </c>
    </row>
    <row r="592" spans="1:17" ht="12.75">
      <c r="A592" s="186">
        <v>12152</v>
      </c>
      <c r="B592" s="114"/>
      <c r="C592" s="138" t="s">
        <v>41</v>
      </c>
      <c r="D592" s="138">
        <v>20</v>
      </c>
      <c r="E592" s="203">
        <v>5</v>
      </c>
      <c r="F592" s="118">
        <f>G592*137</f>
        <v>115.08</v>
      </c>
      <c r="G592" s="142">
        <v>0.84</v>
      </c>
      <c r="H592" s="132">
        <v>1</v>
      </c>
      <c r="I592" s="133" t="s">
        <v>195</v>
      </c>
      <c r="J592" s="161" t="s">
        <v>373</v>
      </c>
      <c r="K592" s="277" t="s">
        <v>824</v>
      </c>
      <c r="L592" s="143" t="s">
        <v>198</v>
      </c>
      <c r="M592" s="278">
        <v>60</v>
      </c>
      <c r="N592" s="138" t="s">
        <v>44</v>
      </c>
      <c r="O592" s="138" t="s">
        <v>41</v>
      </c>
      <c r="P592" s="138">
        <v>1</v>
      </c>
      <c r="Q592" s="126">
        <f>(D592*G592)*B592</f>
        <v>0</v>
      </c>
    </row>
    <row r="593" spans="1:17" ht="12.75">
      <c r="A593" s="186">
        <v>12153</v>
      </c>
      <c r="B593" s="114"/>
      <c r="C593" s="138" t="s">
        <v>41</v>
      </c>
      <c r="D593" s="138">
        <v>20</v>
      </c>
      <c r="E593" s="203">
        <v>5</v>
      </c>
      <c r="F593" s="118">
        <f>G593*137</f>
        <v>101.38</v>
      </c>
      <c r="G593" s="142">
        <v>0.74</v>
      </c>
      <c r="H593" s="132">
        <v>1</v>
      </c>
      <c r="I593" s="133" t="s">
        <v>195</v>
      </c>
      <c r="J593" s="161" t="s">
        <v>373</v>
      </c>
      <c r="K593" s="277" t="s">
        <v>825</v>
      </c>
      <c r="L593" s="143" t="s">
        <v>198</v>
      </c>
      <c r="M593" s="278">
        <v>60</v>
      </c>
      <c r="N593" s="138" t="s">
        <v>44</v>
      </c>
      <c r="O593" s="138" t="s">
        <v>41</v>
      </c>
      <c r="P593" s="138">
        <v>1</v>
      </c>
      <c r="Q593" s="126">
        <f>(D593*G593)*B593</f>
        <v>0</v>
      </c>
    </row>
    <row r="594" spans="1:17" ht="12.75">
      <c r="A594" s="186">
        <v>12154</v>
      </c>
      <c r="B594" s="114"/>
      <c r="C594" s="138" t="s">
        <v>41</v>
      </c>
      <c r="D594" s="138">
        <v>20</v>
      </c>
      <c r="E594" s="203">
        <v>5</v>
      </c>
      <c r="F594" s="118">
        <f>G594*137</f>
        <v>110.97000000000001</v>
      </c>
      <c r="G594" s="142">
        <v>0.81</v>
      </c>
      <c r="H594" s="132">
        <v>1</v>
      </c>
      <c r="I594" s="133" t="s">
        <v>195</v>
      </c>
      <c r="J594" s="161" t="s">
        <v>373</v>
      </c>
      <c r="K594" s="277" t="s">
        <v>826</v>
      </c>
      <c r="L594" s="143" t="s">
        <v>198</v>
      </c>
      <c r="M594" s="278">
        <v>60</v>
      </c>
      <c r="N594" s="138" t="s">
        <v>44</v>
      </c>
      <c r="O594" s="138" t="s">
        <v>41</v>
      </c>
      <c r="P594" s="138">
        <v>1</v>
      </c>
      <c r="Q594" s="126">
        <f>(D594*G594)*B594</f>
        <v>0</v>
      </c>
    </row>
    <row r="595" spans="1:17" ht="12.75">
      <c r="A595" s="186">
        <v>12155</v>
      </c>
      <c r="B595" s="114"/>
      <c r="C595" s="138" t="s">
        <v>41</v>
      </c>
      <c r="D595" s="138">
        <v>20</v>
      </c>
      <c r="E595" s="203">
        <v>5</v>
      </c>
      <c r="F595" s="118">
        <f>G595*137</f>
        <v>106.86</v>
      </c>
      <c r="G595" s="142">
        <v>0.78</v>
      </c>
      <c r="H595" s="132">
        <v>1</v>
      </c>
      <c r="I595" s="133" t="s">
        <v>195</v>
      </c>
      <c r="J595" s="161" t="s">
        <v>373</v>
      </c>
      <c r="K595" s="277" t="s">
        <v>827</v>
      </c>
      <c r="L595" s="143" t="s">
        <v>198</v>
      </c>
      <c r="M595" s="278">
        <v>60</v>
      </c>
      <c r="N595" s="138" t="s">
        <v>44</v>
      </c>
      <c r="O595" s="138" t="s">
        <v>41</v>
      </c>
      <c r="P595" s="138">
        <v>1</v>
      </c>
      <c r="Q595" s="126">
        <f>(D595*G595)*B595</f>
        <v>0</v>
      </c>
    </row>
    <row r="596" spans="1:17" ht="12.75">
      <c r="A596" s="186">
        <v>12156</v>
      </c>
      <c r="B596" s="114"/>
      <c r="C596" s="138" t="s">
        <v>41</v>
      </c>
      <c r="D596" s="138">
        <v>20</v>
      </c>
      <c r="E596" s="203">
        <v>5</v>
      </c>
      <c r="F596" s="118">
        <f>G596*137</f>
        <v>108.23</v>
      </c>
      <c r="G596" s="142">
        <v>0.79</v>
      </c>
      <c r="H596" s="132">
        <v>1</v>
      </c>
      <c r="I596" s="133" t="s">
        <v>195</v>
      </c>
      <c r="J596" s="161" t="s">
        <v>373</v>
      </c>
      <c r="K596" s="277" t="s">
        <v>828</v>
      </c>
      <c r="L596" s="143" t="s">
        <v>198</v>
      </c>
      <c r="M596" s="278">
        <v>60</v>
      </c>
      <c r="N596" s="138" t="s">
        <v>44</v>
      </c>
      <c r="O596" s="138" t="s">
        <v>41</v>
      </c>
      <c r="P596" s="138">
        <v>1</v>
      </c>
      <c r="Q596" s="126">
        <f>(D596*G596)*B596</f>
        <v>0</v>
      </c>
    </row>
    <row r="597" spans="1:17" ht="12.75">
      <c r="A597" s="186">
        <v>12160</v>
      </c>
      <c r="B597" s="114"/>
      <c r="C597" s="138" t="s">
        <v>41</v>
      </c>
      <c r="D597" s="138">
        <v>20</v>
      </c>
      <c r="E597" s="203">
        <v>5</v>
      </c>
      <c r="F597" s="118">
        <f>G597*137</f>
        <v>105.49000000000001</v>
      </c>
      <c r="G597" s="142">
        <v>0.77</v>
      </c>
      <c r="H597" s="132">
        <v>1</v>
      </c>
      <c r="I597" s="133" t="s">
        <v>195</v>
      </c>
      <c r="J597" s="161" t="s">
        <v>373</v>
      </c>
      <c r="K597" s="277" t="s">
        <v>829</v>
      </c>
      <c r="L597" s="143" t="s">
        <v>198</v>
      </c>
      <c r="M597" s="278">
        <v>60</v>
      </c>
      <c r="N597" s="138" t="s">
        <v>44</v>
      </c>
      <c r="O597" s="138" t="s">
        <v>41</v>
      </c>
      <c r="P597" s="138">
        <v>1</v>
      </c>
      <c r="Q597" s="126">
        <f>(D597*G597)*B597</f>
        <v>0</v>
      </c>
    </row>
    <row r="598" spans="1:17" ht="12.75">
      <c r="A598" s="186">
        <v>12161</v>
      </c>
      <c r="B598" s="114"/>
      <c r="C598" s="138" t="s">
        <v>41</v>
      </c>
      <c r="D598" s="138">
        <v>20</v>
      </c>
      <c r="E598" s="203">
        <v>5</v>
      </c>
      <c r="F598" s="118">
        <f>G598*137</f>
        <v>135.63</v>
      </c>
      <c r="G598" s="142">
        <v>0.99</v>
      </c>
      <c r="H598" s="132">
        <v>1</v>
      </c>
      <c r="I598" s="133" t="s">
        <v>195</v>
      </c>
      <c r="J598" s="161" t="s">
        <v>373</v>
      </c>
      <c r="K598" s="277" t="s">
        <v>830</v>
      </c>
      <c r="L598" s="143" t="s">
        <v>198</v>
      </c>
      <c r="M598" s="278">
        <v>60</v>
      </c>
      <c r="N598" s="138" t="s">
        <v>44</v>
      </c>
      <c r="O598" s="138" t="s">
        <v>41</v>
      </c>
      <c r="P598" s="138">
        <v>1</v>
      </c>
      <c r="Q598" s="126">
        <f>(D598*G598)*B598</f>
        <v>0</v>
      </c>
    </row>
    <row r="599" spans="1:17" ht="12.75">
      <c r="A599" s="186">
        <v>12162</v>
      </c>
      <c r="B599" s="114"/>
      <c r="C599" s="138" t="s">
        <v>41</v>
      </c>
      <c r="D599" s="138">
        <v>20</v>
      </c>
      <c r="E599" s="203">
        <v>5</v>
      </c>
      <c r="F599" s="118">
        <f>G599*137</f>
        <v>161.66</v>
      </c>
      <c r="G599" s="142">
        <v>1.18</v>
      </c>
      <c r="H599" s="132">
        <v>1</v>
      </c>
      <c r="I599" s="133" t="s">
        <v>195</v>
      </c>
      <c r="J599" s="161" t="s">
        <v>373</v>
      </c>
      <c r="K599" s="277" t="s">
        <v>831</v>
      </c>
      <c r="L599" s="143" t="s">
        <v>198</v>
      </c>
      <c r="M599" s="278">
        <v>60</v>
      </c>
      <c r="N599" s="138" t="s">
        <v>44</v>
      </c>
      <c r="O599" s="138" t="s">
        <v>41</v>
      </c>
      <c r="P599" s="138">
        <v>1</v>
      </c>
      <c r="Q599" s="126">
        <f>(D599*G599)*B599</f>
        <v>0</v>
      </c>
    </row>
    <row r="600" spans="1:17" ht="12.75">
      <c r="A600" s="186">
        <v>12165</v>
      </c>
      <c r="B600" s="114"/>
      <c r="C600" s="138" t="s">
        <v>41</v>
      </c>
      <c r="D600" s="138">
        <v>20</v>
      </c>
      <c r="E600" s="203">
        <v>5</v>
      </c>
      <c r="F600" s="118">
        <f>G600*137</f>
        <v>109.60000000000001</v>
      </c>
      <c r="G600" s="142">
        <v>0.8</v>
      </c>
      <c r="H600" s="132">
        <v>1</v>
      </c>
      <c r="I600" s="133" t="s">
        <v>195</v>
      </c>
      <c r="J600" s="161" t="s">
        <v>373</v>
      </c>
      <c r="K600" s="277" t="s">
        <v>832</v>
      </c>
      <c r="L600" s="143" t="s">
        <v>198</v>
      </c>
      <c r="M600" s="278">
        <v>60</v>
      </c>
      <c r="N600" s="138" t="s">
        <v>44</v>
      </c>
      <c r="O600" s="138" t="s">
        <v>41</v>
      </c>
      <c r="P600" s="138">
        <v>1</v>
      </c>
      <c r="Q600" s="126">
        <f>(D600*G600)*B600</f>
        <v>0</v>
      </c>
    </row>
    <row r="601" spans="1:17" ht="12.75">
      <c r="A601" s="186">
        <v>12164</v>
      </c>
      <c r="B601" s="114"/>
      <c r="C601" s="138" t="s">
        <v>41</v>
      </c>
      <c r="D601" s="138">
        <v>20</v>
      </c>
      <c r="E601" s="203">
        <v>5</v>
      </c>
      <c r="F601" s="118">
        <f>G601*137</f>
        <v>101.38</v>
      </c>
      <c r="G601" s="142">
        <v>0.74</v>
      </c>
      <c r="H601" s="132">
        <v>1</v>
      </c>
      <c r="I601" s="133" t="s">
        <v>195</v>
      </c>
      <c r="J601" s="161" t="s">
        <v>373</v>
      </c>
      <c r="K601" s="277" t="s">
        <v>536</v>
      </c>
      <c r="L601" s="143" t="s">
        <v>198</v>
      </c>
      <c r="M601" s="278">
        <v>60</v>
      </c>
      <c r="N601" s="138" t="s">
        <v>44</v>
      </c>
      <c r="O601" s="138" t="s">
        <v>41</v>
      </c>
      <c r="P601" s="138">
        <v>1</v>
      </c>
      <c r="Q601" s="126">
        <f>(D601*G601)*B601</f>
        <v>0</v>
      </c>
    </row>
    <row r="602" spans="1:17" ht="12.75">
      <c r="A602" s="186">
        <v>12170</v>
      </c>
      <c r="B602" s="114"/>
      <c r="C602" s="138" t="s">
        <v>41</v>
      </c>
      <c r="D602" s="138">
        <v>20</v>
      </c>
      <c r="E602" s="203">
        <v>5</v>
      </c>
      <c r="F602" s="118">
        <f>G602*137</f>
        <v>142.48000000000002</v>
      </c>
      <c r="G602" s="142">
        <v>1.04</v>
      </c>
      <c r="H602" s="132">
        <v>1</v>
      </c>
      <c r="I602" s="133" t="s">
        <v>195</v>
      </c>
      <c r="J602" s="161" t="s">
        <v>833</v>
      </c>
      <c r="K602" s="277" t="s">
        <v>571</v>
      </c>
      <c r="L602" s="143" t="s">
        <v>198</v>
      </c>
      <c r="M602" s="278">
        <v>60</v>
      </c>
      <c r="N602" s="138" t="s">
        <v>44</v>
      </c>
      <c r="O602" s="138" t="s">
        <v>41</v>
      </c>
      <c r="P602" s="138">
        <v>1</v>
      </c>
      <c r="Q602" s="126">
        <f>(D602*G602)*B602</f>
        <v>0</v>
      </c>
    </row>
    <row r="603" spans="1:17" ht="12.75">
      <c r="A603" s="186">
        <v>12171</v>
      </c>
      <c r="B603" s="114"/>
      <c r="C603" s="138" t="s">
        <v>41</v>
      </c>
      <c r="D603" s="138">
        <v>20</v>
      </c>
      <c r="E603" s="203">
        <v>5</v>
      </c>
      <c r="F603" s="118">
        <f>G603*137</f>
        <v>146.59</v>
      </c>
      <c r="G603" s="142">
        <v>1.07</v>
      </c>
      <c r="H603" s="132">
        <v>1</v>
      </c>
      <c r="I603" s="133" t="s">
        <v>195</v>
      </c>
      <c r="J603" s="161" t="s">
        <v>833</v>
      </c>
      <c r="K603" s="277" t="s">
        <v>569</v>
      </c>
      <c r="L603" s="143" t="s">
        <v>198</v>
      </c>
      <c r="M603" s="278">
        <v>60</v>
      </c>
      <c r="N603" s="138" t="s">
        <v>44</v>
      </c>
      <c r="O603" s="138" t="s">
        <v>41</v>
      </c>
      <c r="P603" s="138">
        <v>1</v>
      </c>
      <c r="Q603" s="126">
        <f>(D603*G603)*B603</f>
        <v>0</v>
      </c>
    </row>
    <row r="604" spans="1:17" ht="12.75">
      <c r="A604" s="186">
        <v>12172</v>
      </c>
      <c r="B604" s="114"/>
      <c r="C604" s="138" t="s">
        <v>41</v>
      </c>
      <c r="D604" s="138">
        <v>20</v>
      </c>
      <c r="E604" s="203">
        <v>5</v>
      </c>
      <c r="F604" s="118">
        <f>G604*137</f>
        <v>156.17999999999998</v>
      </c>
      <c r="G604" s="142">
        <v>1.14</v>
      </c>
      <c r="H604" s="132">
        <v>1</v>
      </c>
      <c r="I604" s="133" t="s">
        <v>195</v>
      </c>
      <c r="J604" s="161" t="s">
        <v>833</v>
      </c>
      <c r="K604" s="277" t="s">
        <v>834</v>
      </c>
      <c r="L604" s="143" t="s">
        <v>198</v>
      </c>
      <c r="M604" s="278">
        <v>60</v>
      </c>
      <c r="N604" s="138" t="s">
        <v>44</v>
      </c>
      <c r="O604" s="138" t="s">
        <v>41</v>
      </c>
      <c r="P604" s="138">
        <v>1</v>
      </c>
      <c r="Q604" s="126">
        <f>(D604*G604)*B604</f>
        <v>0</v>
      </c>
    </row>
    <row r="605" spans="1:17" ht="12.75">
      <c r="A605" s="186">
        <v>12173</v>
      </c>
      <c r="B605" s="114"/>
      <c r="C605" s="138" t="s">
        <v>41</v>
      </c>
      <c r="D605" s="138">
        <v>20</v>
      </c>
      <c r="E605" s="203">
        <v>5</v>
      </c>
      <c r="F605" s="118">
        <f>G605*137</f>
        <v>158.92</v>
      </c>
      <c r="G605" s="142">
        <v>1.16</v>
      </c>
      <c r="H605" s="132">
        <v>1</v>
      </c>
      <c r="I605" s="133" t="s">
        <v>195</v>
      </c>
      <c r="J605" s="161" t="s">
        <v>833</v>
      </c>
      <c r="K605" s="277" t="s">
        <v>835</v>
      </c>
      <c r="L605" s="143" t="s">
        <v>198</v>
      </c>
      <c r="M605" s="278">
        <v>61</v>
      </c>
      <c r="N605" s="138" t="s">
        <v>44</v>
      </c>
      <c r="O605" s="138" t="s">
        <v>41</v>
      </c>
      <c r="P605" s="138">
        <v>1</v>
      </c>
      <c r="Q605" s="126">
        <f>(D605*G605)*B605</f>
        <v>0</v>
      </c>
    </row>
    <row r="606" spans="1:17" ht="12.75">
      <c r="A606" s="186">
        <v>12180</v>
      </c>
      <c r="B606" s="114"/>
      <c r="C606" s="138" t="s">
        <v>41</v>
      </c>
      <c r="D606" s="138">
        <v>20</v>
      </c>
      <c r="E606" s="203">
        <v>5</v>
      </c>
      <c r="F606" s="118">
        <f>G606*137</f>
        <v>131.51999999999998</v>
      </c>
      <c r="G606" s="142">
        <v>0.96</v>
      </c>
      <c r="H606" s="132">
        <v>1</v>
      </c>
      <c r="I606" s="133" t="s">
        <v>195</v>
      </c>
      <c r="J606" s="161" t="s">
        <v>836</v>
      </c>
      <c r="K606" s="277" t="s">
        <v>837</v>
      </c>
      <c r="L606" s="143" t="s">
        <v>198</v>
      </c>
      <c r="M606" s="278">
        <v>61</v>
      </c>
      <c r="N606" s="138" t="s">
        <v>44</v>
      </c>
      <c r="O606" s="138" t="s">
        <v>41</v>
      </c>
      <c r="P606" s="138">
        <v>1</v>
      </c>
      <c r="Q606" s="126">
        <f>(D606*G606)*B606</f>
        <v>0</v>
      </c>
    </row>
    <row r="607" spans="1:17" ht="12.75">
      <c r="A607" s="186">
        <v>12181</v>
      </c>
      <c r="B607" s="114"/>
      <c r="C607" s="138" t="s">
        <v>41</v>
      </c>
      <c r="D607" s="138">
        <v>20</v>
      </c>
      <c r="E607" s="203">
        <v>5</v>
      </c>
      <c r="F607" s="118">
        <f>G607*137</f>
        <v>110.97000000000001</v>
      </c>
      <c r="G607" s="142">
        <v>0.81</v>
      </c>
      <c r="H607" s="132">
        <v>1</v>
      </c>
      <c r="I607" s="133" t="s">
        <v>195</v>
      </c>
      <c r="J607" s="161" t="s">
        <v>836</v>
      </c>
      <c r="K607" s="277" t="s">
        <v>838</v>
      </c>
      <c r="L607" s="143" t="s">
        <v>198</v>
      </c>
      <c r="M607" s="278">
        <v>61</v>
      </c>
      <c r="N607" s="138" t="s">
        <v>44</v>
      </c>
      <c r="O607" s="138" t="s">
        <v>41</v>
      </c>
      <c r="P607" s="138">
        <v>1</v>
      </c>
      <c r="Q607" s="126">
        <f>(D607*G607)*B607</f>
        <v>0</v>
      </c>
    </row>
    <row r="608" spans="1:17" ht="12.75">
      <c r="A608" s="186">
        <v>12182</v>
      </c>
      <c r="B608" s="114"/>
      <c r="C608" s="138" t="s">
        <v>41</v>
      </c>
      <c r="D608" s="138">
        <v>20</v>
      </c>
      <c r="E608" s="203">
        <v>5</v>
      </c>
      <c r="F608" s="118">
        <f>G608*137</f>
        <v>110.97000000000001</v>
      </c>
      <c r="G608" s="142">
        <v>0.81</v>
      </c>
      <c r="H608" s="132">
        <v>1</v>
      </c>
      <c r="I608" s="133" t="s">
        <v>195</v>
      </c>
      <c r="J608" s="161" t="s">
        <v>836</v>
      </c>
      <c r="K608" s="277" t="s">
        <v>839</v>
      </c>
      <c r="L608" s="143" t="s">
        <v>198</v>
      </c>
      <c r="M608" s="278">
        <v>61</v>
      </c>
      <c r="N608" s="138" t="s">
        <v>44</v>
      </c>
      <c r="O608" s="138" t="s">
        <v>41</v>
      </c>
      <c r="P608" s="138">
        <v>1</v>
      </c>
      <c r="Q608" s="126">
        <f>(D608*G608)*B608</f>
        <v>0</v>
      </c>
    </row>
    <row r="609" spans="1:17" ht="12.75">
      <c r="A609" s="186">
        <v>12183</v>
      </c>
      <c r="B609" s="114"/>
      <c r="C609" s="138" t="s">
        <v>41</v>
      </c>
      <c r="D609" s="138">
        <v>20</v>
      </c>
      <c r="E609" s="203">
        <v>5</v>
      </c>
      <c r="F609" s="118">
        <f>G609*137</f>
        <v>98.64</v>
      </c>
      <c r="G609" s="142">
        <v>0.72</v>
      </c>
      <c r="H609" s="132">
        <v>1</v>
      </c>
      <c r="I609" s="133" t="s">
        <v>195</v>
      </c>
      <c r="J609" s="161" t="s">
        <v>836</v>
      </c>
      <c r="K609" s="277" t="s">
        <v>840</v>
      </c>
      <c r="L609" s="143" t="s">
        <v>198</v>
      </c>
      <c r="M609" s="278">
        <v>61</v>
      </c>
      <c r="N609" s="138" t="s">
        <v>44</v>
      </c>
      <c r="O609" s="138" t="s">
        <v>41</v>
      </c>
      <c r="P609" s="138">
        <v>1</v>
      </c>
      <c r="Q609" s="126">
        <f>(D609*G609)*B609</f>
        <v>0</v>
      </c>
    </row>
    <row r="610" spans="1:17" ht="12.75">
      <c r="A610" s="186">
        <v>12184</v>
      </c>
      <c r="B610" s="114"/>
      <c r="C610" s="138" t="s">
        <v>41</v>
      </c>
      <c r="D610" s="138">
        <v>20</v>
      </c>
      <c r="E610" s="203">
        <v>5</v>
      </c>
      <c r="F610" s="118">
        <f>G610*137</f>
        <v>105.49000000000001</v>
      </c>
      <c r="G610" s="142">
        <v>0.77</v>
      </c>
      <c r="H610" s="132">
        <v>1</v>
      </c>
      <c r="I610" s="133" t="s">
        <v>195</v>
      </c>
      <c r="J610" s="161" t="s">
        <v>836</v>
      </c>
      <c r="K610" s="277" t="s">
        <v>536</v>
      </c>
      <c r="L610" s="143" t="s">
        <v>198</v>
      </c>
      <c r="M610" s="278">
        <v>61</v>
      </c>
      <c r="N610" s="138" t="s">
        <v>44</v>
      </c>
      <c r="O610" s="138" t="s">
        <v>41</v>
      </c>
      <c r="P610" s="138">
        <v>1</v>
      </c>
      <c r="Q610" s="126">
        <f>(D610*G610)*B610</f>
        <v>0</v>
      </c>
    </row>
    <row r="611" spans="1:17" ht="12.75">
      <c r="A611" s="186">
        <v>12190</v>
      </c>
      <c r="B611" s="114"/>
      <c r="C611" s="138" t="s">
        <v>41</v>
      </c>
      <c r="D611" s="138">
        <v>20</v>
      </c>
      <c r="E611" s="203">
        <v>5</v>
      </c>
      <c r="F611" s="118">
        <f>G611*137</f>
        <v>116.45</v>
      </c>
      <c r="G611" s="142">
        <v>0.85</v>
      </c>
      <c r="H611" s="132">
        <v>1</v>
      </c>
      <c r="I611" s="133" t="s">
        <v>195</v>
      </c>
      <c r="J611" s="161" t="s">
        <v>374</v>
      </c>
      <c r="K611" s="277" t="s">
        <v>603</v>
      </c>
      <c r="L611" s="143" t="s">
        <v>198</v>
      </c>
      <c r="M611" s="278">
        <v>61</v>
      </c>
      <c r="N611" s="138" t="s">
        <v>44</v>
      </c>
      <c r="O611" s="138" t="s">
        <v>41</v>
      </c>
      <c r="P611" s="138">
        <v>1</v>
      </c>
      <c r="Q611" s="126">
        <f>(D611*G611)*B611</f>
        <v>0</v>
      </c>
    </row>
    <row r="612" spans="1:17" ht="12.75">
      <c r="A612" s="186">
        <v>12191</v>
      </c>
      <c r="B612" s="114"/>
      <c r="C612" s="138" t="s">
        <v>41</v>
      </c>
      <c r="D612" s="138">
        <v>20</v>
      </c>
      <c r="E612" s="203">
        <v>5</v>
      </c>
      <c r="F612" s="118">
        <f>G612*137</f>
        <v>121.93</v>
      </c>
      <c r="G612" s="142">
        <v>0.89</v>
      </c>
      <c r="H612" s="132">
        <v>1</v>
      </c>
      <c r="I612" s="133" t="s">
        <v>195</v>
      </c>
      <c r="J612" s="161" t="s">
        <v>374</v>
      </c>
      <c r="K612" s="277" t="s">
        <v>593</v>
      </c>
      <c r="L612" s="143" t="s">
        <v>198</v>
      </c>
      <c r="M612" s="278">
        <v>61</v>
      </c>
      <c r="N612" s="138" t="s">
        <v>44</v>
      </c>
      <c r="O612" s="138" t="s">
        <v>41</v>
      </c>
      <c r="P612" s="138">
        <v>1</v>
      </c>
      <c r="Q612" s="126">
        <f>(D612*G612)*B612</f>
        <v>0</v>
      </c>
    </row>
    <row r="613" spans="1:17" ht="12.75">
      <c r="A613" s="186">
        <v>12192</v>
      </c>
      <c r="B613" s="114"/>
      <c r="C613" s="138" t="s">
        <v>41</v>
      </c>
      <c r="D613" s="138">
        <v>20</v>
      </c>
      <c r="E613" s="203">
        <v>5</v>
      </c>
      <c r="F613" s="118">
        <f>G613*137</f>
        <v>106.86</v>
      </c>
      <c r="G613" s="142">
        <v>0.78</v>
      </c>
      <c r="H613" s="132">
        <v>1</v>
      </c>
      <c r="I613" s="133" t="s">
        <v>195</v>
      </c>
      <c r="J613" s="161" t="s">
        <v>374</v>
      </c>
      <c r="K613" s="277" t="s">
        <v>597</v>
      </c>
      <c r="L613" s="143" t="s">
        <v>198</v>
      </c>
      <c r="M613" s="278">
        <v>61</v>
      </c>
      <c r="N613" s="138" t="s">
        <v>44</v>
      </c>
      <c r="O613" s="138" t="s">
        <v>41</v>
      </c>
      <c r="P613" s="138">
        <v>1</v>
      </c>
      <c r="Q613" s="126">
        <f>(D613*G613)*B613</f>
        <v>0</v>
      </c>
    </row>
    <row r="614" spans="1:17" ht="12.75">
      <c r="A614" s="186">
        <v>12193</v>
      </c>
      <c r="B614" s="114"/>
      <c r="C614" s="138" t="s">
        <v>41</v>
      </c>
      <c r="D614" s="138">
        <v>20</v>
      </c>
      <c r="E614" s="203">
        <v>5</v>
      </c>
      <c r="F614" s="118">
        <f>G614*137</f>
        <v>117.82</v>
      </c>
      <c r="G614" s="142">
        <v>0.86</v>
      </c>
      <c r="H614" s="132">
        <v>1</v>
      </c>
      <c r="I614" s="133" t="s">
        <v>195</v>
      </c>
      <c r="J614" s="161" t="s">
        <v>374</v>
      </c>
      <c r="K614" s="277" t="s">
        <v>262</v>
      </c>
      <c r="L614" s="143" t="s">
        <v>198</v>
      </c>
      <c r="M614" s="278">
        <v>61</v>
      </c>
      <c r="N614" s="138" t="s">
        <v>44</v>
      </c>
      <c r="O614" s="138" t="s">
        <v>41</v>
      </c>
      <c r="P614" s="138">
        <v>1</v>
      </c>
      <c r="Q614" s="126">
        <f>(D614*G614)*B614</f>
        <v>0</v>
      </c>
    </row>
    <row r="615" spans="1:17" ht="12.75">
      <c r="A615" s="186">
        <v>12194</v>
      </c>
      <c r="B615" s="114"/>
      <c r="C615" s="138" t="s">
        <v>41</v>
      </c>
      <c r="D615" s="138">
        <v>20</v>
      </c>
      <c r="E615" s="203">
        <v>5</v>
      </c>
      <c r="F615" s="118">
        <f>G615*137</f>
        <v>257.56</v>
      </c>
      <c r="G615" s="142">
        <v>1.88</v>
      </c>
      <c r="H615" s="132">
        <v>1</v>
      </c>
      <c r="I615" s="133" t="s">
        <v>195</v>
      </c>
      <c r="J615" s="161" t="s">
        <v>374</v>
      </c>
      <c r="K615" s="98" t="s">
        <v>841</v>
      </c>
      <c r="L615" s="143" t="s">
        <v>198</v>
      </c>
      <c r="M615" s="278">
        <v>61</v>
      </c>
      <c r="N615" s="138" t="s">
        <v>44</v>
      </c>
      <c r="O615" s="138" t="s">
        <v>41</v>
      </c>
      <c r="P615" s="138">
        <v>1</v>
      </c>
      <c r="Q615" s="126">
        <f>(D615*G615)*B615</f>
        <v>0</v>
      </c>
    </row>
    <row r="616" spans="1:17" ht="12.75">
      <c r="A616" s="186">
        <v>12195</v>
      </c>
      <c r="B616" s="114"/>
      <c r="C616" s="138" t="s">
        <v>41</v>
      </c>
      <c r="D616" s="138">
        <v>20</v>
      </c>
      <c r="E616" s="203">
        <v>5</v>
      </c>
      <c r="F616" s="118">
        <f>G616*137</f>
        <v>126.04</v>
      </c>
      <c r="G616" s="142">
        <v>0.92</v>
      </c>
      <c r="H616" s="132">
        <v>1</v>
      </c>
      <c r="I616" s="133" t="s">
        <v>195</v>
      </c>
      <c r="J616" s="161" t="s">
        <v>374</v>
      </c>
      <c r="K616" s="277" t="s">
        <v>268</v>
      </c>
      <c r="L616" s="143" t="s">
        <v>198</v>
      </c>
      <c r="M616" s="278">
        <v>61</v>
      </c>
      <c r="N616" s="138" t="s">
        <v>44</v>
      </c>
      <c r="O616" s="138" t="s">
        <v>41</v>
      </c>
      <c r="P616" s="138">
        <v>1</v>
      </c>
      <c r="Q616" s="126">
        <f>(D616*G616)*B616</f>
        <v>0</v>
      </c>
    </row>
    <row r="617" spans="1:17" ht="12.75">
      <c r="A617" s="186">
        <v>12196</v>
      </c>
      <c r="B617" s="114"/>
      <c r="C617" s="138" t="s">
        <v>41</v>
      </c>
      <c r="D617" s="138">
        <v>20</v>
      </c>
      <c r="E617" s="203">
        <v>5</v>
      </c>
      <c r="F617" s="118">
        <f>G617*137</f>
        <v>128.78</v>
      </c>
      <c r="G617" s="142">
        <v>0.94</v>
      </c>
      <c r="H617" s="132">
        <v>1</v>
      </c>
      <c r="I617" s="133" t="s">
        <v>195</v>
      </c>
      <c r="J617" s="161" t="s">
        <v>374</v>
      </c>
      <c r="K617" s="277" t="s">
        <v>595</v>
      </c>
      <c r="L617" s="143" t="s">
        <v>198</v>
      </c>
      <c r="M617" s="278">
        <v>61</v>
      </c>
      <c r="N617" s="138" t="s">
        <v>44</v>
      </c>
      <c r="O617" s="138" t="s">
        <v>41</v>
      </c>
      <c r="P617" s="138">
        <v>1</v>
      </c>
      <c r="Q617" s="126">
        <f>(D617*G617)*B617</f>
        <v>0</v>
      </c>
    </row>
    <row r="618" spans="1:17" ht="12.75">
      <c r="A618" s="186">
        <v>12197</v>
      </c>
      <c r="B618" s="114"/>
      <c r="C618" s="138" t="s">
        <v>41</v>
      </c>
      <c r="D618" s="138">
        <v>20</v>
      </c>
      <c r="E618" s="203">
        <v>5</v>
      </c>
      <c r="F618" s="118">
        <f>G618*137</f>
        <v>121.93</v>
      </c>
      <c r="G618" s="142">
        <v>0.89</v>
      </c>
      <c r="H618" s="132">
        <v>1</v>
      </c>
      <c r="I618" s="133" t="s">
        <v>195</v>
      </c>
      <c r="J618" s="161" t="s">
        <v>374</v>
      </c>
      <c r="K618" s="277" t="s">
        <v>266</v>
      </c>
      <c r="L618" s="143" t="s">
        <v>198</v>
      </c>
      <c r="M618" s="278">
        <v>61</v>
      </c>
      <c r="N618" s="138" t="s">
        <v>44</v>
      </c>
      <c r="O618" s="138" t="s">
        <v>41</v>
      </c>
      <c r="P618" s="138">
        <v>1</v>
      </c>
      <c r="Q618" s="126">
        <f>(D618*G618)*B618</f>
        <v>0</v>
      </c>
    </row>
    <row r="619" spans="1:17" ht="12.75">
      <c r="A619" s="186">
        <v>12198</v>
      </c>
      <c r="B619" s="114"/>
      <c r="C619" s="138" t="s">
        <v>41</v>
      </c>
      <c r="D619" s="138">
        <v>20</v>
      </c>
      <c r="E619" s="203">
        <v>5</v>
      </c>
      <c r="F619" s="118">
        <f>G619*137</f>
        <v>102.75</v>
      </c>
      <c r="G619" s="142">
        <v>0.75</v>
      </c>
      <c r="H619" s="132">
        <v>1</v>
      </c>
      <c r="I619" s="133" t="s">
        <v>195</v>
      </c>
      <c r="J619" s="161" t="s">
        <v>374</v>
      </c>
      <c r="K619" s="277" t="s">
        <v>375</v>
      </c>
      <c r="L619" s="143" t="s">
        <v>198</v>
      </c>
      <c r="M619" s="278">
        <v>61</v>
      </c>
      <c r="N619" s="138" t="s">
        <v>44</v>
      </c>
      <c r="O619" s="138" t="s">
        <v>41</v>
      </c>
      <c r="P619" s="138">
        <v>1</v>
      </c>
      <c r="Q619" s="126">
        <f>(D619*G619)*B619</f>
        <v>0</v>
      </c>
    </row>
    <row r="620" spans="1:17" ht="12.75">
      <c r="A620" s="186">
        <v>12199</v>
      </c>
      <c r="B620" s="114"/>
      <c r="C620" s="138" t="s">
        <v>41</v>
      </c>
      <c r="D620" s="138">
        <v>20</v>
      </c>
      <c r="E620" s="203">
        <v>5</v>
      </c>
      <c r="F620" s="118">
        <f>G620*137</f>
        <v>127.41000000000001</v>
      </c>
      <c r="G620" s="142">
        <v>0.93</v>
      </c>
      <c r="H620" s="132">
        <v>1</v>
      </c>
      <c r="I620" s="133" t="s">
        <v>195</v>
      </c>
      <c r="J620" s="161" t="s">
        <v>374</v>
      </c>
      <c r="K620" s="277" t="s">
        <v>601</v>
      </c>
      <c r="L620" s="143" t="s">
        <v>198</v>
      </c>
      <c r="M620" s="278">
        <v>61</v>
      </c>
      <c r="N620" s="138" t="s">
        <v>44</v>
      </c>
      <c r="O620" s="138" t="s">
        <v>41</v>
      </c>
      <c r="P620" s="138">
        <v>1</v>
      </c>
      <c r="Q620" s="126">
        <f>(D620*G620)*B620</f>
        <v>0</v>
      </c>
    </row>
    <row r="621" spans="1:17" ht="12.75">
      <c r="A621" s="186">
        <v>12201</v>
      </c>
      <c r="B621" s="114"/>
      <c r="C621" s="138" t="s">
        <v>41</v>
      </c>
      <c r="D621" s="138">
        <v>20</v>
      </c>
      <c r="E621" s="203">
        <v>5</v>
      </c>
      <c r="F621" s="118">
        <f>G621*137</f>
        <v>131.51999999999998</v>
      </c>
      <c r="G621" s="142">
        <v>0.96</v>
      </c>
      <c r="H621" s="132">
        <v>1</v>
      </c>
      <c r="I621" s="133" t="s">
        <v>195</v>
      </c>
      <c r="J621" s="161" t="s">
        <v>374</v>
      </c>
      <c r="K621" s="277" t="s">
        <v>842</v>
      </c>
      <c r="L621" s="143" t="s">
        <v>198</v>
      </c>
      <c r="M621" s="278">
        <v>62</v>
      </c>
      <c r="N621" s="138" t="s">
        <v>44</v>
      </c>
      <c r="O621" s="138" t="s">
        <v>41</v>
      </c>
      <c r="P621" s="138">
        <v>1</v>
      </c>
      <c r="Q621" s="126">
        <f>(D621*G621)*B621</f>
        <v>0</v>
      </c>
    </row>
    <row r="622" spans="1:17" ht="12.75">
      <c r="A622" s="186">
        <v>12200</v>
      </c>
      <c r="B622" s="114"/>
      <c r="C622" s="138" t="s">
        <v>41</v>
      </c>
      <c r="D622" s="138">
        <v>20</v>
      </c>
      <c r="E622" s="203">
        <v>5</v>
      </c>
      <c r="F622" s="118">
        <f>G622*137</f>
        <v>109.60000000000001</v>
      </c>
      <c r="G622" s="142">
        <v>0.8</v>
      </c>
      <c r="H622" s="132">
        <v>1</v>
      </c>
      <c r="I622" s="133" t="s">
        <v>195</v>
      </c>
      <c r="J622" s="161" t="s">
        <v>374</v>
      </c>
      <c r="K622" s="277" t="s">
        <v>536</v>
      </c>
      <c r="L622" s="143" t="s">
        <v>198</v>
      </c>
      <c r="M622" s="278">
        <v>62</v>
      </c>
      <c r="N622" s="138" t="s">
        <v>44</v>
      </c>
      <c r="O622" s="138" t="s">
        <v>41</v>
      </c>
      <c r="P622" s="138">
        <v>1</v>
      </c>
      <c r="Q622" s="126">
        <f>(D622*G622)*B622</f>
        <v>0</v>
      </c>
    </row>
    <row r="623" spans="1:17" ht="12.75">
      <c r="A623" s="186">
        <v>12210</v>
      </c>
      <c r="B623" s="148"/>
      <c r="C623" s="138" t="s">
        <v>41</v>
      </c>
      <c r="D623" s="138">
        <v>20</v>
      </c>
      <c r="E623" s="203">
        <v>5</v>
      </c>
      <c r="F623" s="118">
        <f>G623*137</f>
        <v>116.45</v>
      </c>
      <c r="G623" s="142">
        <v>0.85</v>
      </c>
      <c r="H623" s="132">
        <v>1</v>
      </c>
      <c r="I623" s="133" t="s">
        <v>195</v>
      </c>
      <c r="J623" s="161" t="s">
        <v>303</v>
      </c>
      <c r="K623" s="277" t="s">
        <v>843</v>
      </c>
      <c r="L623" s="143" t="s">
        <v>198</v>
      </c>
      <c r="M623" s="278">
        <v>62</v>
      </c>
      <c r="N623" s="138" t="s">
        <v>44</v>
      </c>
      <c r="O623" s="138" t="s">
        <v>41</v>
      </c>
      <c r="P623" s="138">
        <v>1</v>
      </c>
      <c r="Q623" s="126">
        <f>(D623*G623)*B623</f>
        <v>0</v>
      </c>
    </row>
    <row r="624" spans="1:17" ht="12.75">
      <c r="A624" s="186">
        <v>12211</v>
      </c>
      <c r="B624" s="148"/>
      <c r="C624" s="138" t="s">
        <v>41</v>
      </c>
      <c r="D624" s="138">
        <v>20</v>
      </c>
      <c r="E624" s="203">
        <v>5</v>
      </c>
      <c r="F624" s="118">
        <f>G624*137</f>
        <v>100.00999999999999</v>
      </c>
      <c r="G624" s="142">
        <v>0.73</v>
      </c>
      <c r="H624" s="132">
        <v>1</v>
      </c>
      <c r="I624" s="133" t="s">
        <v>195</v>
      </c>
      <c r="J624" s="161" t="s">
        <v>303</v>
      </c>
      <c r="K624" s="277" t="s">
        <v>553</v>
      </c>
      <c r="L624" s="143" t="s">
        <v>198</v>
      </c>
      <c r="M624" s="278">
        <v>62</v>
      </c>
      <c r="N624" s="138" t="s">
        <v>44</v>
      </c>
      <c r="O624" s="138" t="s">
        <v>41</v>
      </c>
      <c r="P624" s="138">
        <v>1</v>
      </c>
      <c r="Q624" s="126">
        <f>(D624*G624)*B624</f>
        <v>0</v>
      </c>
    </row>
    <row r="625" spans="1:17" ht="12.75">
      <c r="A625" s="186">
        <v>12212</v>
      </c>
      <c r="B625" s="148"/>
      <c r="C625" s="138" t="s">
        <v>41</v>
      </c>
      <c r="D625" s="138">
        <v>20</v>
      </c>
      <c r="E625" s="203">
        <v>5</v>
      </c>
      <c r="F625" s="118">
        <f>G625*137</f>
        <v>104.12</v>
      </c>
      <c r="G625" s="142">
        <v>0.76</v>
      </c>
      <c r="H625" s="132">
        <v>1</v>
      </c>
      <c r="I625" s="133" t="s">
        <v>195</v>
      </c>
      <c r="J625" s="161" t="s">
        <v>303</v>
      </c>
      <c r="K625" s="277" t="s">
        <v>844</v>
      </c>
      <c r="L625" s="143" t="s">
        <v>198</v>
      </c>
      <c r="M625" s="278">
        <v>62</v>
      </c>
      <c r="N625" s="138" t="s">
        <v>44</v>
      </c>
      <c r="O625" s="138" t="s">
        <v>41</v>
      </c>
      <c r="P625" s="138">
        <v>1</v>
      </c>
      <c r="Q625" s="126">
        <f>(D625*G625)*B625</f>
        <v>0</v>
      </c>
    </row>
    <row r="626" spans="1:17" ht="12.75">
      <c r="A626" s="186">
        <v>12213</v>
      </c>
      <c r="B626" s="148"/>
      <c r="C626" s="138" t="s">
        <v>41</v>
      </c>
      <c r="D626" s="138">
        <v>20</v>
      </c>
      <c r="E626" s="203">
        <v>5</v>
      </c>
      <c r="F626" s="118">
        <f>G626*137</f>
        <v>94.52999999999999</v>
      </c>
      <c r="G626" s="142">
        <v>0.69</v>
      </c>
      <c r="H626" s="132">
        <v>1</v>
      </c>
      <c r="I626" s="133" t="s">
        <v>195</v>
      </c>
      <c r="J626" s="161" t="s">
        <v>303</v>
      </c>
      <c r="K626" s="277" t="s">
        <v>548</v>
      </c>
      <c r="L626" s="143" t="s">
        <v>198</v>
      </c>
      <c r="M626" s="278">
        <v>62</v>
      </c>
      <c r="N626" s="138" t="s">
        <v>44</v>
      </c>
      <c r="O626" s="138" t="s">
        <v>41</v>
      </c>
      <c r="P626" s="138">
        <v>1</v>
      </c>
      <c r="Q626" s="126">
        <f>(D626*G626)*B626</f>
        <v>0</v>
      </c>
    </row>
    <row r="627" spans="1:17" ht="12.75">
      <c r="A627" s="186">
        <v>12214</v>
      </c>
      <c r="B627" s="148"/>
      <c r="C627" s="138" t="s">
        <v>41</v>
      </c>
      <c r="D627" s="138">
        <v>20</v>
      </c>
      <c r="E627" s="203">
        <v>5</v>
      </c>
      <c r="F627" s="118">
        <f>G627*137</f>
        <v>102.75</v>
      </c>
      <c r="G627" s="142">
        <v>0.75</v>
      </c>
      <c r="H627" s="132">
        <v>1</v>
      </c>
      <c r="I627" s="133" t="s">
        <v>195</v>
      </c>
      <c r="J627" s="161" t="s">
        <v>303</v>
      </c>
      <c r="K627" s="277" t="s">
        <v>845</v>
      </c>
      <c r="L627" s="143" t="s">
        <v>198</v>
      </c>
      <c r="M627" s="278">
        <v>62</v>
      </c>
      <c r="N627" s="138" t="s">
        <v>44</v>
      </c>
      <c r="O627" s="138" t="s">
        <v>41</v>
      </c>
      <c r="P627" s="138">
        <v>1</v>
      </c>
      <c r="Q627" s="126">
        <f>(D627*G627)*B627</f>
        <v>0</v>
      </c>
    </row>
    <row r="628" spans="1:17" ht="12.75">
      <c r="A628" s="186">
        <v>12215</v>
      </c>
      <c r="B628" s="148"/>
      <c r="C628" s="138" t="s">
        <v>41</v>
      </c>
      <c r="D628" s="138">
        <v>20</v>
      </c>
      <c r="E628" s="203">
        <v>5</v>
      </c>
      <c r="F628" s="118">
        <f>G628*137</f>
        <v>98.64</v>
      </c>
      <c r="G628" s="142">
        <v>0.72</v>
      </c>
      <c r="H628" s="132">
        <v>1</v>
      </c>
      <c r="I628" s="133" t="s">
        <v>195</v>
      </c>
      <c r="J628" s="161" t="s">
        <v>303</v>
      </c>
      <c r="K628" s="277" t="s">
        <v>559</v>
      </c>
      <c r="L628" s="143" t="s">
        <v>198</v>
      </c>
      <c r="M628" s="278">
        <v>62</v>
      </c>
      <c r="N628" s="138" t="s">
        <v>44</v>
      </c>
      <c r="O628" s="138" t="s">
        <v>41</v>
      </c>
      <c r="P628" s="138">
        <v>1</v>
      </c>
      <c r="Q628" s="126">
        <f>(D628*G628)*B628</f>
        <v>0</v>
      </c>
    </row>
    <row r="629" spans="1:17" ht="12.75">
      <c r="A629" s="186">
        <v>12216</v>
      </c>
      <c r="B629" s="148"/>
      <c r="C629" s="138" t="s">
        <v>41</v>
      </c>
      <c r="D629" s="138">
        <v>20</v>
      </c>
      <c r="E629" s="203">
        <v>5</v>
      </c>
      <c r="F629" s="118">
        <f>G629*137</f>
        <v>110.97000000000001</v>
      </c>
      <c r="G629" s="142">
        <v>0.81</v>
      </c>
      <c r="H629" s="132">
        <v>1</v>
      </c>
      <c r="I629" s="133" t="s">
        <v>195</v>
      </c>
      <c r="J629" s="161" t="s">
        <v>303</v>
      </c>
      <c r="K629" s="98" t="s">
        <v>846</v>
      </c>
      <c r="L629" s="143" t="s">
        <v>198</v>
      </c>
      <c r="M629" s="278">
        <v>62</v>
      </c>
      <c r="N629" s="138" t="s">
        <v>44</v>
      </c>
      <c r="O629" s="138" t="s">
        <v>41</v>
      </c>
      <c r="P629" s="138">
        <v>1</v>
      </c>
      <c r="Q629" s="126">
        <f>(D629*G629)*B629</f>
        <v>0</v>
      </c>
    </row>
    <row r="630" spans="1:17" ht="12.75">
      <c r="A630" s="186">
        <v>12217</v>
      </c>
      <c r="B630" s="148"/>
      <c r="C630" s="138" t="s">
        <v>41</v>
      </c>
      <c r="D630" s="138">
        <v>20</v>
      </c>
      <c r="E630" s="203">
        <v>5</v>
      </c>
      <c r="F630" s="118">
        <f>G630*137</f>
        <v>168.51</v>
      </c>
      <c r="G630" s="142">
        <v>1.23</v>
      </c>
      <c r="H630" s="132">
        <v>1</v>
      </c>
      <c r="I630" s="133" t="s">
        <v>195</v>
      </c>
      <c r="J630" s="161" t="s">
        <v>303</v>
      </c>
      <c r="K630" s="277" t="s">
        <v>847</v>
      </c>
      <c r="L630" s="143" t="s">
        <v>198</v>
      </c>
      <c r="M630" s="278">
        <v>62</v>
      </c>
      <c r="N630" s="138" t="s">
        <v>44</v>
      </c>
      <c r="O630" s="138" t="s">
        <v>41</v>
      </c>
      <c r="P630" s="138">
        <v>1</v>
      </c>
      <c r="Q630" s="126">
        <f>(D630*G630)*B630</f>
        <v>0</v>
      </c>
    </row>
    <row r="631" spans="1:17" ht="12.75">
      <c r="A631" s="186">
        <v>12220</v>
      </c>
      <c r="B631" s="148"/>
      <c r="C631" s="138" t="s">
        <v>41</v>
      </c>
      <c r="D631" s="138">
        <v>20</v>
      </c>
      <c r="E631" s="203">
        <v>5</v>
      </c>
      <c r="F631" s="118">
        <f>G631*137</f>
        <v>100.00999999999999</v>
      </c>
      <c r="G631" s="142">
        <v>0.73</v>
      </c>
      <c r="H631" s="132">
        <v>1</v>
      </c>
      <c r="I631" s="133" t="s">
        <v>195</v>
      </c>
      <c r="J631" s="161" t="s">
        <v>303</v>
      </c>
      <c r="K631" s="277" t="s">
        <v>557</v>
      </c>
      <c r="L631" s="143" t="s">
        <v>198</v>
      </c>
      <c r="M631" s="278">
        <v>62</v>
      </c>
      <c r="N631" s="138" t="s">
        <v>44</v>
      </c>
      <c r="O631" s="138" t="s">
        <v>41</v>
      </c>
      <c r="P631" s="138">
        <v>1</v>
      </c>
      <c r="Q631" s="126">
        <f>(D631*G631)*B631</f>
        <v>0</v>
      </c>
    </row>
    <row r="632" spans="1:17" ht="12.75">
      <c r="A632" s="186">
        <v>12221</v>
      </c>
      <c r="B632" s="148"/>
      <c r="C632" s="138" t="s">
        <v>41</v>
      </c>
      <c r="D632" s="138">
        <v>20</v>
      </c>
      <c r="E632" s="203">
        <v>5</v>
      </c>
      <c r="F632" s="118">
        <f>G632*137</f>
        <v>121.93</v>
      </c>
      <c r="G632" s="142">
        <v>0.89</v>
      </c>
      <c r="H632" s="132">
        <v>1</v>
      </c>
      <c r="I632" s="133" t="s">
        <v>195</v>
      </c>
      <c r="J632" s="161" t="s">
        <v>303</v>
      </c>
      <c r="K632" s="277" t="s">
        <v>848</v>
      </c>
      <c r="L632" s="143" t="s">
        <v>198</v>
      </c>
      <c r="M632" s="278">
        <v>62</v>
      </c>
      <c r="N632" s="138" t="s">
        <v>44</v>
      </c>
      <c r="O632" s="138" t="s">
        <v>41</v>
      </c>
      <c r="P632" s="138">
        <v>1</v>
      </c>
      <c r="Q632" s="126">
        <f>(D632*G632)*B632</f>
        <v>0</v>
      </c>
    </row>
    <row r="633" spans="1:17" ht="12.75">
      <c r="A633" s="186">
        <v>12222</v>
      </c>
      <c r="B633" s="148"/>
      <c r="C633" s="138" t="s">
        <v>41</v>
      </c>
      <c r="D633" s="138">
        <v>20</v>
      </c>
      <c r="E633" s="203">
        <v>5</v>
      </c>
      <c r="F633" s="118">
        <f>G633*137</f>
        <v>109.60000000000001</v>
      </c>
      <c r="G633" s="142">
        <v>0.8</v>
      </c>
      <c r="H633" s="132">
        <v>1</v>
      </c>
      <c r="I633" s="133" t="s">
        <v>195</v>
      </c>
      <c r="J633" s="161" t="s">
        <v>303</v>
      </c>
      <c r="K633" s="277" t="s">
        <v>849</v>
      </c>
      <c r="L633" s="143" t="s">
        <v>198</v>
      </c>
      <c r="M633" s="278">
        <v>62</v>
      </c>
      <c r="N633" s="138" t="s">
        <v>44</v>
      </c>
      <c r="O633" s="138" t="s">
        <v>41</v>
      </c>
      <c r="P633" s="138">
        <v>1</v>
      </c>
      <c r="Q633" s="126">
        <f>(D633*G633)*B633</f>
        <v>0</v>
      </c>
    </row>
    <row r="634" spans="1:17" ht="12.75">
      <c r="A634" s="186">
        <v>12223</v>
      </c>
      <c r="B634" s="148"/>
      <c r="C634" s="138" t="s">
        <v>41</v>
      </c>
      <c r="D634" s="138">
        <v>20</v>
      </c>
      <c r="E634" s="203">
        <v>5</v>
      </c>
      <c r="F634" s="118">
        <f>G634*137</f>
        <v>105.49000000000001</v>
      </c>
      <c r="G634" s="142">
        <v>0.77</v>
      </c>
      <c r="H634" s="132">
        <v>1</v>
      </c>
      <c r="I634" s="133" t="s">
        <v>195</v>
      </c>
      <c r="J634" s="161" t="s">
        <v>303</v>
      </c>
      <c r="K634" s="277" t="s">
        <v>551</v>
      </c>
      <c r="L634" s="143" t="s">
        <v>198</v>
      </c>
      <c r="M634" s="278">
        <v>62</v>
      </c>
      <c r="N634" s="138" t="s">
        <v>44</v>
      </c>
      <c r="O634" s="138" t="s">
        <v>41</v>
      </c>
      <c r="P634" s="138">
        <v>1</v>
      </c>
      <c r="Q634" s="126">
        <f>(D634*G634)*B634</f>
        <v>0</v>
      </c>
    </row>
    <row r="635" spans="1:17" ht="12.75">
      <c r="A635" s="186">
        <v>12224</v>
      </c>
      <c r="B635" s="148"/>
      <c r="C635" s="138" t="s">
        <v>41</v>
      </c>
      <c r="D635" s="138">
        <v>20</v>
      </c>
      <c r="E635" s="203">
        <v>5</v>
      </c>
      <c r="F635" s="118">
        <f>G635*137</f>
        <v>100.00999999999999</v>
      </c>
      <c r="G635" s="142">
        <v>0.73</v>
      </c>
      <c r="H635" s="132">
        <v>1</v>
      </c>
      <c r="I635" s="133" t="s">
        <v>195</v>
      </c>
      <c r="J635" s="161" t="s">
        <v>303</v>
      </c>
      <c r="K635" s="277" t="s">
        <v>376</v>
      </c>
      <c r="L635" s="143" t="s">
        <v>198</v>
      </c>
      <c r="M635" s="278">
        <v>62</v>
      </c>
      <c r="N635" s="138" t="s">
        <v>44</v>
      </c>
      <c r="O635" s="138" t="s">
        <v>41</v>
      </c>
      <c r="P635" s="138">
        <v>1</v>
      </c>
      <c r="Q635" s="126">
        <f>(D635*G635)*B635</f>
        <v>0</v>
      </c>
    </row>
    <row r="636" spans="1:17" ht="12.75">
      <c r="A636" s="186">
        <v>12225</v>
      </c>
      <c r="B636" s="148"/>
      <c r="C636" s="138" t="s">
        <v>41</v>
      </c>
      <c r="D636" s="138">
        <v>20</v>
      </c>
      <c r="E636" s="203">
        <v>5</v>
      </c>
      <c r="F636" s="118">
        <f>G636*137</f>
        <v>135.63</v>
      </c>
      <c r="G636" s="142">
        <v>0.99</v>
      </c>
      <c r="H636" s="132">
        <v>1</v>
      </c>
      <c r="I636" s="133" t="s">
        <v>195</v>
      </c>
      <c r="J636" s="161" t="s">
        <v>303</v>
      </c>
      <c r="K636" s="277" t="s">
        <v>850</v>
      </c>
      <c r="L636" s="143" t="s">
        <v>198</v>
      </c>
      <c r="M636" s="278">
        <v>62</v>
      </c>
      <c r="N636" s="138" t="s">
        <v>44</v>
      </c>
      <c r="O636" s="138" t="s">
        <v>41</v>
      </c>
      <c r="P636" s="138">
        <v>1</v>
      </c>
      <c r="Q636" s="126">
        <f>(D636*G636)*B636</f>
        <v>0</v>
      </c>
    </row>
    <row r="637" spans="1:17" ht="12.75">
      <c r="A637" s="186">
        <v>12227</v>
      </c>
      <c r="B637" s="148"/>
      <c r="C637" s="138" t="s">
        <v>41</v>
      </c>
      <c r="D637" s="138">
        <v>20</v>
      </c>
      <c r="E637" s="203">
        <v>5</v>
      </c>
      <c r="F637" s="118">
        <f>G637*137</f>
        <v>161.66</v>
      </c>
      <c r="G637" s="142">
        <v>1.18</v>
      </c>
      <c r="H637" s="132">
        <v>1</v>
      </c>
      <c r="I637" s="133" t="s">
        <v>195</v>
      </c>
      <c r="J637" s="161" t="s">
        <v>303</v>
      </c>
      <c r="K637" s="98" t="s">
        <v>851</v>
      </c>
      <c r="L637" s="143" t="s">
        <v>198</v>
      </c>
      <c r="M637" s="163">
        <v>63</v>
      </c>
      <c r="N637" s="138" t="s">
        <v>44</v>
      </c>
      <c r="O637" s="138" t="s">
        <v>41</v>
      </c>
      <c r="P637" s="138">
        <v>1</v>
      </c>
      <c r="Q637" s="126">
        <f>(D637*G637)*B637</f>
        <v>0</v>
      </c>
    </row>
    <row r="638" spans="1:17" ht="12.75">
      <c r="A638" s="186">
        <v>12228</v>
      </c>
      <c r="B638" s="148"/>
      <c r="C638" s="138" t="s">
        <v>41</v>
      </c>
      <c r="D638" s="138">
        <v>20</v>
      </c>
      <c r="E638" s="203">
        <v>5</v>
      </c>
      <c r="F638" s="118">
        <f>G638*137</f>
        <v>110.97000000000001</v>
      </c>
      <c r="G638" s="142">
        <v>0.81</v>
      </c>
      <c r="H638" s="132">
        <v>1</v>
      </c>
      <c r="I638" s="133" t="s">
        <v>195</v>
      </c>
      <c r="J638" s="161" t="s">
        <v>852</v>
      </c>
      <c r="K638" s="277" t="s">
        <v>415</v>
      </c>
      <c r="L638" s="143" t="s">
        <v>198</v>
      </c>
      <c r="M638" s="163">
        <v>63</v>
      </c>
      <c r="N638" s="138" t="s">
        <v>44</v>
      </c>
      <c r="O638" s="138" t="s">
        <v>41</v>
      </c>
      <c r="P638" s="138">
        <v>1</v>
      </c>
      <c r="Q638" s="126">
        <f>(D638*G638)*B638</f>
        <v>0</v>
      </c>
    </row>
    <row r="639" spans="1:17" ht="12.75">
      <c r="A639" s="186">
        <v>12229</v>
      </c>
      <c r="B639" s="114"/>
      <c r="C639" s="138" t="s">
        <v>41</v>
      </c>
      <c r="D639" s="138">
        <v>20</v>
      </c>
      <c r="E639" s="203">
        <v>5</v>
      </c>
      <c r="F639" s="118">
        <f>G639*137</f>
        <v>130.15</v>
      </c>
      <c r="G639" s="142">
        <v>0.95</v>
      </c>
      <c r="H639" s="132">
        <v>1</v>
      </c>
      <c r="I639" s="133" t="s">
        <v>195</v>
      </c>
      <c r="J639" s="161" t="s">
        <v>303</v>
      </c>
      <c r="K639" s="277" t="s">
        <v>853</v>
      </c>
      <c r="L639" s="143" t="s">
        <v>198</v>
      </c>
      <c r="M639" s="163">
        <v>63</v>
      </c>
      <c r="N639" s="138" t="s">
        <v>44</v>
      </c>
      <c r="O639" s="138" t="s">
        <v>41</v>
      </c>
      <c r="P639" s="138">
        <v>1</v>
      </c>
      <c r="Q639" s="126">
        <f>(D639*G639)*B639</f>
        <v>0</v>
      </c>
    </row>
    <row r="640" spans="1:17" ht="12.75">
      <c r="A640" s="186">
        <v>12230</v>
      </c>
      <c r="B640" s="114"/>
      <c r="C640" s="138" t="s">
        <v>41</v>
      </c>
      <c r="D640" s="138">
        <v>20</v>
      </c>
      <c r="E640" s="203">
        <v>5</v>
      </c>
      <c r="F640" s="118">
        <f>G640*137</f>
        <v>156.17999999999998</v>
      </c>
      <c r="G640" s="142">
        <v>1.14</v>
      </c>
      <c r="H640" s="132">
        <v>1</v>
      </c>
      <c r="I640" s="133" t="s">
        <v>195</v>
      </c>
      <c r="J640" s="161" t="s">
        <v>852</v>
      </c>
      <c r="K640" s="277" t="s">
        <v>854</v>
      </c>
      <c r="L640" s="143" t="s">
        <v>198</v>
      </c>
      <c r="M640" s="163">
        <v>63</v>
      </c>
      <c r="N640" s="138" t="s">
        <v>44</v>
      </c>
      <c r="O640" s="138" t="s">
        <v>41</v>
      </c>
      <c r="P640" s="138">
        <v>1</v>
      </c>
      <c r="Q640" s="126">
        <f>(D640*G640)*B640</f>
        <v>0</v>
      </c>
    </row>
    <row r="641" spans="1:17" ht="12.75">
      <c r="A641" s="186">
        <v>12231</v>
      </c>
      <c r="B641" s="114"/>
      <c r="C641" s="138" t="s">
        <v>41</v>
      </c>
      <c r="D641" s="138">
        <v>20</v>
      </c>
      <c r="E641" s="203">
        <v>4</v>
      </c>
      <c r="F641" s="118">
        <f>G641*137</f>
        <v>137</v>
      </c>
      <c r="G641" s="142">
        <v>1</v>
      </c>
      <c r="H641" s="132">
        <v>1</v>
      </c>
      <c r="I641" s="133" t="s">
        <v>195</v>
      </c>
      <c r="J641" s="161" t="s">
        <v>852</v>
      </c>
      <c r="K641" s="277" t="s">
        <v>855</v>
      </c>
      <c r="L641" s="143" t="s">
        <v>198</v>
      </c>
      <c r="M641" s="163">
        <v>63</v>
      </c>
      <c r="N641" s="138" t="s">
        <v>44</v>
      </c>
      <c r="O641" s="138" t="s">
        <v>41</v>
      </c>
      <c r="P641" s="138">
        <v>1</v>
      </c>
      <c r="Q641" s="126">
        <f>(D641*G641)*B641</f>
        <v>0</v>
      </c>
    </row>
    <row r="642" spans="1:17" ht="12.75">
      <c r="A642" s="186">
        <v>12232</v>
      </c>
      <c r="B642" s="148"/>
      <c r="C642" s="146" t="s">
        <v>41</v>
      </c>
      <c r="D642" s="138">
        <v>20</v>
      </c>
      <c r="E642" s="160">
        <v>5</v>
      </c>
      <c r="F642" s="118">
        <f>G642*137</f>
        <v>110.97000000000001</v>
      </c>
      <c r="G642" s="178">
        <v>0.81</v>
      </c>
      <c r="H642" s="132">
        <v>1</v>
      </c>
      <c r="I642" s="133" t="s">
        <v>195</v>
      </c>
      <c r="J642" s="282" t="s">
        <v>852</v>
      </c>
      <c r="K642" s="277" t="s">
        <v>856</v>
      </c>
      <c r="L642" s="179" t="s">
        <v>198</v>
      </c>
      <c r="M642" s="163">
        <v>63</v>
      </c>
      <c r="N642" s="146" t="s">
        <v>44</v>
      </c>
      <c r="O642" s="146" t="s">
        <v>41</v>
      </c>
      <c r="P642" s="146">
        <v>1</v>
      </c>
      <c r="Q642" s="126">
        <f>(D642*G642)*B642</f>
        <v>0</v>
      </c>
    </row>
    <row r="643" spans="1:17" ht="12.75">
      <c r="A643" s="186">
        <v>12233</v>
      </c>
      <c r="B643" s="148"/>
      <c r="C643" s="128" t="s">
        <v>41</v>
      </c>
      <c r="D643" s="138">
        <v>20</v>
      </c>
      <c r="E643" s="128">
        <v>5</v>
      </c>
      <c r="F643" s="118">
        <f>G643*137</f>
        <v>100.00999999999999</v>
      </c>
      <c r="G643" s="178">
        <v>0.73</v>
      </c>
      <c r="H643" s="132">
        <v>1</v>
      </c>
      <c r="I643" s="133" t="s">
        <v>195</v>
      </c>
      <c r="J643" s="161" t="s">
        <v>852</v>
      </c>
      <c r="K643" s="277" t="s">
        <v>857</v>
      </c>
      <c r="L643" s="143" t="s">
        <v>198</v>
      </c>
      <c r="M643" s="163">
        <v>63</v>
      </c>
      <c r="N643" s="128" t="s">
        <v>44</v>
      </c>
      <c r="O643" s="128" t="s">
        <v>41</v>
      </c>
      <c r="P643" s="128">
        <v>1</v>
      </c>
      <c r="Q643" s="126">
        <f>(D643*G643)*B643</f>
        <v>0</v>
      </c>
    </row>
    <row r="644" spans="1:17" ht="12.75">
      <c r="A644" s="186">
        <v>12218</v>
      </c>
      <c r="B644" s="114"/>
      <c r="C644" s="128" t="s">
        <v>41</v>
      </c>
      <c r="D644" s="138">
        <v>20</v>
      </c>
      <c r="E644" s="128">
        <v>5</v>
      </c>
      <c r="F644" s="118">
        <f>G644*137</f>
        <v>161.66</v>
      </c>
      <c r="G644" s="178">
        <v>1.18</v>
      </c>
      <c r="H644" s="132">
        <v>1</v>
      </c>
      <c r="I644" s="133" t="s">
        <v>195</v>
      </c>
      <c r="J644" s="161" t="s">
        <v>852</v>
      </c>
      <c r="K644" s="277" t="s">
        <v>858</v>
      </c>
      <c r="L644" s="143" t="s">
        <v>198</v>
      </c>
      <c r="M644" s="163">
        <v>63</v>
      </c>
      <c r="N644" s="128" t="s">
        <v>44</v>
      </c>
      <c r="O644" s="128" t="s">
        <v>41</v>
      </c>
      <c r="P644" s="128">
        <v>1</v>
      </c>
      <c r="Q644" s="126">
        <f>(D644*G644)*B644</f>
        <v>0</v>
      </c>
    </row>
    <row r="645" spans="1:17" ht="12.75">
      <c r="A645" s="186">
        <v>12234</v>
      </c>
      <c r="B645" s="148"/>
      <c r="C645" s="128" t="s">
        <v>41</v>
      </c>
      <c r="D645" s="138">
        <v>20</v>
      </c>
      <c r="E645" s="128">
        <v>5</v>
      </c>
      <c r="F645" s="118">
        <f>G645*137</f>
        <v>102.75</v>
      </c>
      <c r="G645" s="142">
        <v>0.75</v>
      </c>
      <c r="H645" s="132">
        <v>1</v>
      </c>
      <c r="I645" s="133" t="s">
        <v>195</v>
      </c>
      <c r="J645" s="161" t="s">
        <v>852</v>
      </c>
      <c r="K645" s="277" t="s">
        <v>536</v>
      </c>
      <c r="L645" s="143" t="s">
        <v>198</v>
      </c>
      <c r="M645" s="163">
        <v>63</v>
      </c>
      <c r="N645" s="128" t="s">
        <v>44</v>
      </c>
      <c r="O645" s="128" t="s">
        <v>41</v>
      </c>
      <c r="P645" s="128">
        <v>1</v>
      </c>
      <c r="Q645" s="126">
        <f>(D645*G645)*B645</f>
        <v>0</v>
      </c>
    </row>
    <row r="646" spans="1:17" ht="12.75">
      <c r="A646" s="283"/>
      <c r="B646" s="186"/>
      <c r="C646" s="283"/>
      <c r="D646" s="283"/>
      <c r="E646" s="284"/>
      <c r="F646" s="118">
        <f>G646*137</f>
        <v>0</v>
      </c>
      <c r="G646" s="285"/>
      <c r="H646" s="286"/>
      <c r="I646" s="287"/>
      <c r="J646" s="282"/>
      <c r="K646" s="288" t="s">
        <v>289</v>
      </c>
      <c r="L646" s="179"/>
      <c r="M646" s="289"/>
      <c r="N646" s="146"/>
      <c r="O646" s="146"/>
      <c r="P646" s="146"/>
      <c r="Q646" s="290" t="s">
        <v>15</v>
      </c>
    </row>
    <row r="647" spans="1:17" ht="12.75">
      <c r="A647" s="186">
        <v>12240</v>
      </c>
      <c r="B647" s="114"/>
      <c r="C647" s="128" t="s">
        <v>41</v>
      </c>
      <c r="D647" s="128">
        <v>10</v>
      </c>
      <c r="E647" s="128">
        <v>5</v>
      </c>
      <c r="F647" s="118">
        <f>G647*137</f>
        <v>104.12</v>
      </c>
      <c r="G647" s="291">
        <v>0.76</v>
      </c>
      <c r="H647" s="183">
        <v>1</v>
      </c>
      <c r="I647" s="184" t="s">
        <v>195</v>
      </c>
      <c r="J647" s="161" t="s">
        <v>121</v>
      </c>
      <c r="K647" s="277" t="s">
        <v>859</v>
      </c>
      <c r="L647" s="143" t="s">
        <v>295</v>
      </c>
      <c r="M647" s="163">
        <v>63</v>
      </c>
      <c r="N647" s="128" t="s">
        <v>44</v>
      </c>
      <c r="O647" s="128" t="s">
        <v>41</v>
      </c>
      <c r="P647" s="128">
        <v>1</v>
      </c>
      <c r="Q647" s="126">
        <f>(D647*G647)*B647</f>
        <v>0</v>
      </c>
    </row>
    <row r="648" spans="1:17" ht="12.75">
      <c r="A648" s="186">
        <v>12241</v>
      </c>
      <c r="B648" s="114"/>
      <c r="C648" s="138" t="s">
        <v>41</v>
      </c>
      <c r="D648" s="138">
        <v>10</v>
      </c>
      <c r="E648" s="203">
        <v>5</v>
      </c>
      <c r="F648" s="118">
        <f>G648*137</f>
        <v>90.42</v>
      </c>
      <c r="G648" s="292">
        <v>0.66</v>
      </c>
      <c r="H648" s="132">
        <v>1</v>
      </c>
      <c r="I648" s="133" t="s">
        <v>195</v>
      </c>
      <c r="J648" s="213" t="s">
        <v>121</v>
      </c>
      <c r="K648" s="277" t="s">
        <v>860</v>
      </c>
      <c r="L648" s="136" t="s">
        <v>295</v>
      </c>
      <c r="M648" s="163">
        <v>63</v>
      </c>
      <c r="N648" s="138" t="s">
        <v>44</v>
      </c>
      <c r="O648" s="138" t="s">
        <v>41</v>
      </c>
      <c r="P648" s="138">
        <v>1</v>
      </c>
      <c r="Q648" s="177">
        <f>(D648*G648)*B648</f>
        <v>0</v>
      </c>
    </row>
    <row r="649" spans="1:17" ht="12.75">
      <c r="A649" s="186">
        <v>12242</v>
      </c>
      <c r="B649" s="114"/>
      <c r="C649" s="138" t="s">
        <v>41</v>
      </c>
      <c r="D649" s="138">
        <v>10</v>
      </c>
      <c r="E649" s="203">
        <v>5</v>
      </c>
      <c r="F649" s="118">
        <f>G649*137</f>
        <v>91.79</v>
      </c>
      <c r="G649" s="291">
        <v>0.67</v>
      </c>
      <c r="H649" s="132">
        <v>1</v>
      </c>
      <c r="I649" s="133" t="s">
        <v>195</v>
      </c>
      <c r="J649" s="161" t="s">
        <v>121</v>
      </c>
      <c r="K649" s="277" t="s">
        <v>536</v>
      </c>
      <c r="L649" s="143" t="s">
        <v>295</v>
      </c>
      <c r="M649" s="163">
        <v>63</v>
      </c>
      <c r="N649" s="138" t="s">
        <v>44</v>
      </c>
      <c r="O649" s="138" t="s">
        <v>41</v>
      </c>
      <c r="P649" s="138">
        <v>1</v>
      </c>
      <c r="Q649" s="126">
        <f>(D649*G649)*B649</f>
        <v>0</v>
      </c>
    </row>
    <row r="650" spans="1:17" ht="12.75">
      <c r="A650" s="186">
        <v>12243</v>
      </c>
      <c r="B650" s="114"/>
      <c r="C650" s="138" t="s">
        <v>41</v>
      </c>
      <c r="D650" s="138">
        <v>10</v>
      </c>
      <c r="E650" s="203">
        <v>5</v>
      </c>
      <c r="F650" s="118">
        <f>G650*137</f>
        <v>106.86</v>
      </c>
      <c r="G650" s="291">
        <v>0.78</v>
      </c>
      <c r="H650" s="132">
        <v>1</v>
      </c>
      <c r="I650" s="133" t="s">
        <v>195</v>
      </c>
      <c r="J650" s="161" t="s">
        <v>121</v>
      </c>
      <c r="K650" s="277" t="s">
        <v>861</v>
      </c>
      <c r="L650" s="143" t="s">
        <v>295</v>
      </c>
      <c r="M650" s="163">
        <v>63</v>
      </c>
      <c r="N650" s="138" t="s">
        <v>44</v>
      </c>
      <c r="O650" s="138" t="s">
        <v>41</v>
      </c>
      <c r="P650" s="138">
        <v>1</v>
      </c>
      <c r="Q650" s="126">
        <f>(D650*G650)*B650</f>
        <v>0</v>
      </c>
    </row>
    <row r="651" spans="1:17" ht="12.75">
      <c r="A651" s="186">
        <v>12244</v>
      </c>
      <c r="B651" s="114"/>
      <c r="C651" s="138" t="s">
        <v>41</v>
      </c>
      <c r="D651" s="138">
        <v>10</v>
      </c>
      <c r="E651" s="203">
        <v>5</v>
      </c>
      <c r="F651" s="118">
        <f>G651*137</f>
        <v>120.56</v>
      </c>
      <c r="G651" s="291">
        <v>0.88</v>
      </c>
      <c r="H651" s="132">
        <v>1</v>
      </c>
      <c r="I651" s="133" t="s">
        <v>195</v>
      </c>
      <c r="J651" s="161" t="s">
        <v>121</v>
      </c>
      <c r="K651" s="277" t="s">
        <v>862</v>
      </c>
      <c r="L651" s="143" t="s">
        <v>295</v>
      </c>
      <c r="M651" s="163">
        <v>63</v>
      </c>
      <c r="N651" s="138" t="s">
        <v>44</v>
      </c>
      <c r="O651" s="138" t="s">
        <v>41</v>
      </c>
      <c r="P651" s="138">
        <v>1</v>
      </c>
      <c r="Q651" s="126">
        <f>(D651*G651)*B651</f>
        <v>0</v>
      </c>
    </row>
    <row r="652" spans="1:17" ht="12.75">
      <c r="A652" s="186">
        <v>12245</v>
      </c>
      <c r="B652" s="114"/>
      <c r="C652" s="138" t="s">
        <v>41</v>
      </c>
      <c r="D652" s="138">
        <v>10</v>
      </c>
      <c r="E652" s="203">
        <v>5</v>
      </c>
      <c r="F652" s="118">
        <f>G652*137</f>
        <v>149.33</v>
      </c>
      <c r="G652" s="291">
        <v>1.09</v>
      </c>
      <c r="H652" s="132">
        <v>1</v>
      </c>
      <c r="I652" s="133" t="s">
        <v>195</v>
      </c>
      <c r="J652" s="161" t="s">
        <v>121</v>
      </c>
      <c r="K652" s="277" t="s">
        <v>863</v>
      </c>
      <c r="L652" s="143" t="s">
        <v>295</v>
      </c>
      <c r="M652" s="163">
        <v>63</v>
      </c>
      <c r="N652" s="138" t="s">
        <v>44</v>
      </c>
      <c r="O652" s="138" t="s">
        <v>41</v>
      </c>
      <c r="P652" s="138">
        <v>1</v>
      </c>
      <c r="Q652" s="126">
        <f>(D652*G652)*B652</f>
        <v>0</v>
      </c>
    </row>
    <row r="653" spans="1:17" ht="12.75">
      <c r="A653" s="186">
        <v>12246</v>
      </c>
      <c r="B653" s="114"/>
      <c r="C653" s="138" t="s">
        <v>41</v>
      </c>
      <c r="D653" s="138">
        <v>10</v>
      </c>
      <c r="E653" s="203">
        <v>5</v>
      </c>
      <c r="F653" s="118">
        <f>G653*137</f>
        <v>126.04</v>
      </c>
      <c r="G653" s="291">
        <v>0.92</v>
      </c>
      <c r="H653" s="132">
        <v>1</v>
      </c>
      <c r="I653" s="133" t="s">
        <v>195</v>
      </c>
      <c r="J653" s="161" t="s">
        <v>121</v>
      </c>
      <c r="K653" s="277" t="s">
        <v>864</v>
      </c>
      <c r="L653" s="143" t="s">
        <v>295</v>
      </c>
      <c r="M653" s="163">
        <v>63</v>
      </c>
      <c r="N653" s="138" t="s">
        <v>44</v>
      </c>
      <c r="O653" s="138" t="s">
        <v>41</v>
      </c>
      <c r="P653" s="138">
        <v>1</v>
      </c>
      <c r="Q653" s="126">
        <f>(D653*G653)*B653</f>
        <v>0</v>
      </c>
    </row>
    <row r="654" spans="1:17" ht="12.75">
      <c r="A654" s="186">
        <v>12247</v>
      </c>
      <c r="B654" s="114"/>
      <c r="C654" s="138" t="s">
        <v>41</v>
      </c>
      <c r="D654" s="138">
        <v>10</v>
      </c>
      <c r="E654" s="203">
        <v>5</v>
      </c>
      <c r="F654" s="118">
        <f>G654*137</f>
        <v>145.22</v>
      </c>
      <c r="G654" s="291">
        <v>1.06</v>
      </c>
      <c r="H654" s="132">
        <v>1</v>
      </c>
      <c r="I654" s="133" t="s">
        <v>195</v>
      </c>
      <c r="J654" s="161" t="s">
        <v>121</v>
      </c>
      <c r="K654" s="277" t="s">
        <v>865</v>
      </c>
      <c r="L654" s="143" t="s">
        <v>295</v>
      </c>
      <c r="M654" s="137">
        <v>64</v>
      </c>
      <c r="N654" s="138" t="s">
        <v>44</v>
      </c>
      <c r="O654" s="138" t="s">
        <v>41</v>
      </c>
      <c r="P654" s="138">
        <v>1</v>
      </c>
      <c r="Q654" s="126">
        <f>(D654*G654)*B654</f>
        <v>0</v>
      </c>
    </row>
    <row r="655" spans="1:17" ht="12.75">
      <c r="A655" s="186">
        <v>12252</v>
      </c>
      <c r="B655" s="114"/>
      <c r="C655" s="138" t="s">
        <v>41</v>
      </c>
      <c r="D655" s="138">
        <v>10</v>
      </c>
      <c r="E655" s="203">
        <v>5</v>
      </c>
      <c r="F655" s="118">
        <f>G655*137</f>
        <v>146.59</v>
      </c>
      <c r="G655" s="291">
        <v>1.07</v>
      </c>
      <c r="H655" s="132">
        <v>1</v>
      </c>
      <c r="I655" s="133" t="s">
        <v>195</v>
      </c>
      <c r="J655" s="161" t="s">
        <v>121</v>
      </c>
      <c r="K655" s="277" t="s">
        <v>866</v>
      </c>
      <c r="L655" s="143" t="s">
        <v>295</v>
      </c>
      <c r="M655" s="137">
        <v>64</v>
      </c>
      <c r="N655" s="138" t="s">
        <v>44</v>
      </c>
      <c r="O655" s="138" t="s">
        <v>41</v>
      </c>
      <c r="P655" s="138">
        <v>1</v>
      </c>
      <c r="Q655" s="126">
        <f>(D655*G655)*B655</f>
        <v>0</v>
      </c>
    </row>
    <row r="656" spans="1:17" ht="12.75">
      <c r="A656" s="186">
        <v>12253</v>
      </c>
      <c r="B656" s="114"/>
      <c r="C656" s="138" t="s">
        <v>41</v>
      </c>
      <c r="D656" s="138">
        <v>10</v>
      </c>
      <c r="E656" s="203">
        <v>5</v>
      </c>
      <c r="F656" s="118">
        <f>G656*137</f>
        <v>120.56</v>
      </c>
      <c r="G656" s="291">
        <v>0.88</v>
      </c>
      <c r="H656" s="132">
        <v>1</v>
      </c>
      <c r="I656" s="133" t="s">
        <v>195</v>
      </c>
      <c r="J656" s="161" t="s">
        <v>121</v>
      </c>
      <c r="K656" s="277" t="s">
        <v>867</v>
      </c>
      <c r="L656" s="143" t="s">
        <v>295</v>
      </c>
      <c r="M656" s="137">
        <v>64</v>
      </c>
      <c r="N656" s="138" t="s">
        <v>44</v>
      </c>
      <c r="O656" s="138" t="s">
        <v>41</v>
      </c>
      <c r="P656" s="138">
        <v>1</v>
      </c>
      <c r="Q656" s="126">
        <f>(D656*G656)*B656</f>
        <v>0</v>
      </c>
    </row>
    <row r="657" spans="1:17" ht="12.75">
      <c r="A657" s="186">
        <v>12248</v>
      </c>
      <c r="B657" s="114"/>
      <c r="C657" s="138" t="s">
        <v>41</v>
      </c>
      <c r="D657" s="138">
        <v>10</v>
      </c>
      <c r="E657" s="203">
        <v>3</v>
      </c>
      <c r="F657" s="118">
        <f>G657*137</f>
        <v>149.33</v>
      </c>
      <c r="G657" s="291">
        <v>1.09</v>
      </c>
      <c r="H657" s="132">
        <v>1</v>
      </c>
      <c r="I657" s="133" t="s">
        <v>195</v>
      </c>
      <c r="J657" s="161" t="s">
        <v>121</v>
      </c>
      <c r="K657" s="277" t="s">
        <v>868</v>
      </c>
      <c r="L657" s="143" t="s">
        <v>295</v>
      </c>
      <c r="M657" s="137">
        <v>64</v>
      </c>
      <c r="N657" s="138" t="s">
        <v>44</v>
      </c>
      <c r="O657" s="138" t="s">
        <v>41</v>
      </c>
      <c r="P657" s="138">
        <v>1</v>
      </c>
      <c r="Q657" s="126">
        <f>(D657*G657)*B657</f>
        <v>0</v>
      </c>
    </row>
    <row r="658" spans="1:17" ht="12.75">
      <c r="A658" s="186">
        <v>12249</v>
      </c>
      <c r="B658" s="114"/>
      <c r="C658" s="138" t="s">
        <v>41</v>
      </c>
      <c r="D658" s="138">
        <v>10</v>
      </c>
      <c r="E658" s="203">
        <v>5</v>
      </c>
      <c r="F658" s="118">
        <f>G658*137</f>
        <v>223.30999999999997</v>
      </c>
      <c r="G658" s="291">
        <v>1.63</v>
      </c>
      <c r="H658" s="132">
        <v>1</v>
      </c>
      <c r="I658" s="133" t="s">
        <v>195</v>
      </c>
      <c r="J658" s="161" t="s">
        <v>121</v>
      </c>
      <c r="K658" s="277" t="s">
        <v>869</v>
      </c>
      <c r="L658" s="143" t="s">
        <v>295</v>
      </c>
      <c r="M658" s="137">
        <v>64</v>
      </c>
      <c r="N658" s="138" t="s">
        <v>44</v>
      </c>
      <c r="O658" s="138" t="s">
        <v>41</v>
      </c>
      <c r="P658" s="138">
        <v>1</v>
      </c>
      <c r="Q658" s="126">
        <f>(D658*G658)*B658</f>
        <v>0</v>
      </c>
    </row>
    <row r="659" spans="1:17" ht="12.75">
      <c r="A659" s="186">
        <v>12250</v>
      </c>
      <c r="B659" s="114"/>
      <c r="C659" s="138" t="s">
        <v>41</v>
      </c>
      <c r="D659" s="138">
        <v>10</v>
      </c>
      <c r="E659" s="203">
        <v>5</v>
      </c>
      <c r="F659" s="118">
        <f>G659*137</f>
        <v>116.45</v>
      </c>
      <c r="G659" s="291">
        <v>0.85</v>
      </c>
      <c r="H659" s="132">
        <v>1</v>
      </c>
      <c r="I659" s="133" t="s">
        <v>195</v>
      </c>
      <c r="J659" s="161" t="s">
        <v>121</v>
      </c>
      <c r="K659" s="277" t="s">
        <v>614</v>
      </c>
      <c r="L659" s="143" t="s">
        <v>295</v>
      </c>
      <c r="M659" s="137">
        <v>64</v>
      </c>
      <c r="N659" s="138" t="s">
        <v>44</v>
      </c>
      <c r="O659" s="138" t="s">
        <v>41</v>
      </c>
      <c r="P659" s="138">
        <v>1</v>
      </c>
      <c r="Q659" s="126">
        <f>(D659*G659)*B659</f>
        <v>0</v>
      </c>
    </row>
    <row r="660" spans="1:17" ht="12.75">
      <c r="A660" s="186">
        <v>12251</v>
      </c>
      <c r="B660" s="114"/>
      <c r="C660" s="138" t="s">
        <v>41</v>
      </c>
      <c r="D660" s="138">
        <v>10</v>
      </c>
      <c r="E660" s="203">
        <v>5</v>
      </c>
      <c r="F660" s="118">
        <f>G660*137</f>
        <v>116.45</v>
      </c>
      <c r="G660" s="291">
        <v>0.85</v>
      </c>
      <c r="H660" s="132">
        <v>1</v>
      </c>
      <c r="I660" s="133" t="s">
        <v>195</v>
      </c>
      <c r="J660" s="161" t="s">
        <v>870</v>
      </c>
      <c r="K660" s="277" t="s">
        <v>871</v>
      </c>
      <c r="L660" s="143" t="s">
        <v>295</v>
      </c>
      <c r="M660" s="137">
        <v>64</v>
      </c>
      <c r="N660" s="138" t="s">
        <v>44</v>
      </c>
      <c r="O660" s="138" t="s">
        <v>41</v>
      </c>
      <c r="P660" s="138">
        <v>1</v>
      </c>
      <c r="Q660" s="126">
        <f>(D660*G660)*B660</f>
        <v>0</v>
      </c>
    </row>
    <row r="661" spans="1:17" ht="12.75">
      <c r="A661" s="186">
        <v>12255</v>
      </c>
      <c r="B661" s="114"/>
      <c r="C661" s="138" t="s">
        <v>41</v>
      </c>
      <c r="D661" s="138">
        <v>10</v>
      </c>
      <c r="E661" s="203">
        <v>5</v>
      </c>
      <c r="F661" s="118">
        <f>G661*137</f>
        <v>137</v>
      </c>
      <c r="G661" s="291">
        <v>1</v>
      </c>
      <c r="H661" s="132">
        <v>1</v>
      </c>
      <c r="I661" s="133" t="s">
        <v>195</v>
      </c>
      <c r="J661" s="161" t="s">
        <v>870</v>
      </c>
      <c r="K661" s="277" t="s">
        <v>797</v>
      </c>
      <c r="L661" s="143" t="s">
        <v>295</v>
      </c>
      <c r="M661" s="137">
        <v>64</v>
      </c>
      <c r="N661" s="138" t="s">
        <v>44</v>
      </c>
      <c r="O661" s="138" t="s">
        <v>41</v>
      </c>
      <c r="P661" s="138">
        <v>1</v>
      </c>
      <c r="Q661" s="126">
        <f>(D661*G661)*B661</f>
        <v>0</v>
      </c>
    </row>
    <row r="662" spans="1:17" ht="12.75">
      <c r="A662" s="186">
        <v>12256</v>
      </c>
      <c r="B662" s="114"/>
      <c r="C662" s="138" t="s">
        <v>41</v>
      </c>
      <c r="D662" s="138">
        <v>10</v>
      </c>
      <c r="E662" s="203">
        <v>5</v>
      </c>
      <c r="F662" s="118">
        <f>G662*137</f>
        <v>141.11</v>
      </c>
      <c r="G662" s="291">
        <v>1.03</v>
      </c>
      <c r="H662" s="132">
        <v>1</v>
      </c>
      <c r="I662" s="133" t="s">
        <v>195</v>
      </c>
      <c r="J662" s="161" t="s">
        <v>870</v>
      </c>
      <c r="K662" s="277" t="s">
        <v>872</v>
      </c>
      <c r="L662" s="143" t="s">
        <v>295</v>
      </c>
      <c r="M662" s="137">
        <v>64</v>
      </c>
      <c r="N662" s="138" t="s">
        <v>44</v>
      </c>
      <c r="O662" s="138" t="s">
        <v>41</v>
      </c>
      <c r="P662" s="138">
        <v>1</v>
      </c>
      <c r="Q662" s="126">
        <f>(D662*G662)*B662</f>
        <v>0</v>
      </c>
    </row>
    <row r="663" spans="1:17" ht="12.75">
      <c r="A663" s="186">
        <v>12257</v>
      </c>
      <c r="B663" s="114"/>
      <c r="C663" s="138" t="s">
        <v>41</v>
      </c>
      <c r="D663" s="138">
        <v>10</v>
      </c>
      <c r="E663" s="203">
        <v>5</v>
      </c>
      <c r="F663" s="118">
        <f>G663*137</f>
        <v>124.67</v>
      </c>
      <c r="G663" s="291">
        <v>0.91</v>
      </c>
      <c r="H663" s="132">
        <v>1</v>
      </c>
      <c r="I663" s="133" t="s">
        <v>195</v>
      </c>
      <c r="J663" s="161" t="s">
        <v>870</v>
      </c>
      <c r="K663" s="277" t="s">
        <v>873</v>
      </c>
      <c r="L663" s="143" t="s">
        <v>295</v>
      </c>
      <c r="M663" s="137">
        <v>64</v>
      </c>
      <c r="N663" s="138" t="s">
        <v>44</v>
      </c>
      <c r="O663" s="138" t="s">
        <v>41</v>
      </c>
      <c r="P663" s="138">
        <v>1</v>
      </c>
      <c r="Q663" s="126">
        <f>(D663*G663)*B663</f>
        <v>0</v>
      </c>
    </row>
    <row r="664" spans="1:17" ht="12.75">
      <c r="A664" s="186">
        <v>12258</v>
      </c>
      <c r="B664" s="114"/>
      <c r="C664" s="138" t="s">
        <v>41</v>
      </c>
      <c r="D664" s="138">
        <v>10</v>
      </c>
      <c r="E664" s="203">
        <v>5</v>
      </c>
      <c r="F664" s="118">
        <f>G664*137</f>
        <v>108.23</v>
      </c>
      <c r="G664" s="291">
        <v>0.79</v>
      </c>
      <c r="H664" s="132">
        <v>1</v>
      </c>
      <c r="I664" s="133" t="s">
        <v>195</v>
      </c>
      <c r="J664" s="161" t="s">
        <v>870</v>
      </c>
      <c r="K664" s="277" t="s">
        <v>874</v>
      </c>
      <c r="L664" s="143" t="s">
        <v>295</v>
      </c>
      <c r="M664" s="137">
        <v>64</v>
      </c>
      <c r="N664" s="138" t="s">
        <v>44</v>
      </c>
      <c r="O664" s="138" t="s">
        <v>41</v>
      </c>
      <c r="P664" s="138">
        <v>1</v>
      </c>
      <c r="Q664" s="126">
        <f>(D664*G664)*B664</f>
        <v>0</v>
      </c>
    </row>
    <row r="665" spans="1:17" ht="12.75">
      <c r="A665" s="186">
        <v>12265</v>
      </c>
      <c r="B665" s="114"/>
      <c r="C665" s="138" t="s">
        <v>41</v>
      </c>
      <c r="D665" s="138">
        <v>10</v>
      </c>
      <c r="E665" s="203">
        <v>5</v>
      </c>
      <c r="F665" s="118">
        <f>G665*137</f>
        <v>98.64</v>
      </c>
      <c r="G665" s="291">
        <v>0.72</v>
      </c>
      <c r="H665" s="132">
        <v>1</v>
      </c>
      <c r="I665" s="133" t="s">
        <v>195</v>
      </c>
      <c r="J665" s="161" t="s">
        <v>303</v>
      </c>
      <c r="K665" s="277" t="s">
        <v>304</v>
      </c>
      <c r="L665" s="143" t="s">
        <v>295</v>
      </c>
      <c r="M665" s="137">
        <v>64</v>
      </c>
      <c r="N665" s="138" t="s">
        <v>44</v>
      </c>
      <c r="O665" s="138" t="s">
        <v>41</v>
      </c>
      <c r="P665" s="138">
        <v>1</v>
      </c>
      <c r="Q665" s="126">
        <f>(D665*G665)*B665</f>
        <v>0</v>
      </c>
    </row>
    <row r="666" spans="1:17" ht="12.75">
      <c r="A666" s="186">
        <v>12266</v>
      </c>
      <c r="B666" s="114"/>
      <c r="C666" s="138" t="s">
        <v>41</v>
      </c>
      <c r="D666" s="138">
        <v>10</v>
      </c>
      <c r="E666" s="203">
        <v>5</v>
      </c>
      <c r="F666" s="118">
        <f>G666*137</f>
        <v>104.12</v>
      </c>
      <c r="G666" s="291">
        <v>0.76</v>
      </c>
      <c r="H666" s="132">
        <v>1</v>
      </c>
      <c r="I666" s="133" t="s">
        <v>195</v>
      </c>
      <c r="J666" s="161" t="s">
        <v>303</v>
      </c>
      <c r="K666" s="277" t="s">
        <v>875</v>
      </c>
      <c r="L666" s="143" t="s">
        <v>295</v>
      </c>
      <c r="M666" s="137">
        <v>64</v>
      </c>
      <c r="N666" s="138" t="s">
        <v>44</v>
      </c>
      <c r="O666" s="138" t="s">
        <v>41</v>
      </c>
      <c r="P666" s="138">
        <v>1</v>
      </c>
      <c r="Q666" s="126">
        <f>(D666*G666)*B666</f>
        <v>0</v>
      </c>
    </row>
    <row r="667" spans="1:17" ht="12.75">
      <c r="A667" s="186">
        <v>12267</v>
      </c>
      <c r="B667" s="114"/>
      <c r="C667" s="138" t="s">
        <v>41</v>
      </c>
      <c r="D667" s="138">
        <v>10</v>
      </c>
      <c r="E667" s="203">
        <v>5</v>
      </c>
      <c r="F667" s="118">
        <f>G667*137</f>
        <v>106.86</v>
      </c>
      <c r="G667" s="291">
        <v>0.78</v>
      </c>
      <c r="H667" s="132">
        <v>1</v>
      </c>
      <c r="I667" s="133" t="s">
        <v>195</v>
      </c>
      <c r="J667" s="161" t="s">
        <v>303</v>
      </c>
      <c r="K667" s="277" t="s">
        <v>536</v>
      </c>
      <c r="L667" s="143" t="s">
        <v>295</v>
      </c>
      <c r="M667" s="137">
        <v>64</v>
      </c>
      <c r="N667" s="138" t="s">
        <v>44</v>
      </c>
      <c r="O667" s="138" t="s">
        <v>41</v>
      </c>
      <c r="P667" s="138">
        <v>1</v>
      </c>
      <c r="Q667" s="126">
        <f>(D667*G667)*B667</f>
        <v>0</v>
      </c>
    </row>
    <row r="668" spans="1:17" ht="12.75">
      <c r="A668" s="186">
        <v>12268</v>
      </c>
      <c r="B668" s="114"/>
      <c r="C668" s="138" t="s">
        <v>41</v>
      </c>
      <c r="D668" s="138">
        <v>10</v>
      </c>
      <c r="E668" s="203">
        <v>5</v>
      </c>
      <c r="F668" s="118">
        <f>G668*137</f>
        <v>104.12</v>
      </c>
      <c r="G668" s="291">
        <v>0.76</v>
      </c>
      <c r="H668" s="132">
        <v>1</v>
      </c>
      <c r="I668" s="133" t="s">
        <v>195</v>
      </c>
      <c r="J668" s="161" t="s">
        <v>303</v>
      </c>
      <c r="K668" s="277" t="s">
        <v>379</v>
      </c>
      <c r="L668" s="143" t="s">
        <v>295</v>
      </c>
      <c r="M668" s="137">
        <v>64</v>
      </c>
      <c r="N668" s="138" t="s">
        <v>44</v>
      </c>
      <c r="O668" s="138" t="s">
        <v>41</v>
      </c>
      <c r="P668" s="138">
        <v>1</v>
      </c>
      <c r="Q668" s="126">
        <f>(D668*G668)*B668</f>
        <v>0</v>
      </c>
    </row>
    <row r="669" spans="1:17" ht="12.75">
      <c r="A669" s="186">
        <v>12269</v>
      </c>
      <c r="B669" s="114"/>
      <c r="C669" s="138" t="s">
        <v>41</v>
      </c>
      <c r="D669" s="138">
        <v>20</v>
      </c>
      <c r="E669" s="203">
        <v>5</v>
      </c>
      <c r="F669" s="118">
        <f>G669*137</f>
        <v>84.94</v>
      </c>
      <c r="G669" s="291">
        <v>0.62</v>
      </c>
      <c r="H669" s="132">
        <v>1</v>
      </c>
      <c r="I669" s="133" t="s">
        <v>195</v>
      </c>
      <c r="J669" s="161" t="s">
        <v>303</v>
      </c>
      <c r="K669" s="277" t="s">
        <v>311</v>
      </c>
      <c r="L669" s="143" t="s">
        <v>108</v>
      </c>
      <c r="M669" s="137">
        <v>64</v>
      </c>
      <c r="N669" s="138" t="s">
        <v>44</v>
      </c>
      <c r="O669" s="138" t="s">
        <v>41</v>
      </c>
      <c r="P669" s="138">
        <v>1</v>
      </c>
      <c r="Q669" s="126">
        <f>(D669*G669)*B669</f>
        <v>0</v>
      </c>
    </row>
    <row r="670" spans="1:17" ht="12.75">
      <c r="A670" s="186">
        <v>12270</v>
      </c>
      <c r="B670" s="114"/>
      <c r="C670" s="138" t="s">
        <v>41</v>
      </c>
      <c r="D670" s="138">
        <v>10</v>
      </c>
      <c r="E670" s="203">
        <v>5</v>
      </c>
      <c r="F670" s="118">
        <f>G670*137</f>
        <v>109.60000000000001</v>
      </c>
      <c r="G670" s="291">
        <v>0.8</v>
      </c>
      <c r="H670" s="132">
        <v>1</v>
      </c>
      <c r="I670" s="133" t="s">
        <v>195</v>
      </c>
      <c r="J670" s="161" t="s">
        <v>303</v>
      </c>
      <c r="K670" s="277" t="s">
        <v>876</v>
      </c>
      <c r="L670" s="143" t="s">
        <v>295</v>
      </c>
      <c r="M670" s="137">
        <v>65</v>
      </c>
      <c r="N670" s="138" t="s">
        <v>44</v>
      </c>
      <c r="O670" s="138" t="s">
        <v>41</v>
      </c>
      <c r="P670" s="138">
        <v>1</v>
      </c>
      <c r="Q670" s="126">
        <f>(D670*G670)*B670</f>
        <v>0</v>
      </c>
    </row>
    <row r="671" spans="1:17" ht="12.75">
      <c r="A671" s="186">
        <v>12271</v>
      </c>
      <c r="B671" s="114"/>
      <c r="C671" s="138" t="s">
        <v>41</v>
      </c>
      <c r="D671" s="138">
        <v>10</v>
      </c>
      <c r="E671" s="203">
        <v>5</v>
      </c>
      <c r="F671" s="118">
        <f>G671*137</f>
        <v>116.45</v>
      </c>
      <c r="G671" s="291">
        <v>0.85</v>
      </c>
      <c r="H671" s="132">
        <v>1</v>
      </c>
      <c r="I671" s="133" t="s">
        <v>195</v>
      </c>
      <c r="J671" s="161" t="s">
        <v>303</v>
      </c>
      <c r="K671" s="277" t="s">
        <v>309</v>
      </c>
      <c r="L671" s="143" t="s">
        <v>295</v>
      </c>
      <c r="M671" s="137">
        <v>65</v>
      </c>
      <c r="N671" s="138" t="s">
        <v>44</v>
      </c>
      <c r="O671" s="138" t="s">
        <v>41</v>
      </c>
      <c r="P671" s="138">
        <v>1</v>
      </c>
      <c r="Q671" s="126">
        <f>(D671*G671)*B671</f>
        <v>0</v>
      </c>
    </row>
    <row r="672" spans="1:17" ht="12.75">
      <c r="A672" s="186">
        <v>12272</v>
      </c>
      <c r="B672" s="114"/>
      <c r="C672" s="138" t="s">
        <v>41</v>
      </c>
      <c r="D672" s="138">
        <v>10</v>
      </c>
      <c r="E672" s="203">
        <v>5</v>
      </c>
      <c r="F672" s="118">
        <f>G672*137</f>
        <v>106.86</v>
      </c>
      <c r="G672" s="291">
        <v>0.78</v>
      </c>
      <c r="H672" s="132">
        <v>1</v>
      </c>
      <c r="I672" s="133" t="s">
        <v>195</v>
      </c>
      <c r="J672" s="161" t="s">
        <v>303</v>
      </c>
      <c r="K672" s="277" t="s">
        <v>877</v>
      </c>
      <c r="L672" s="143" t="s">
        <v>295</v>
      </c>
      <c r="M672" s="137">
        <v>65</v>
      </c>
      <c r="N672" s="138" t="s">
        <v>44</v>
      </c>
      <c r="O672" s="138" t="s">
        <v>41</v>
      </c>
      <c r="P672" s="138">
        <v>1</v>
      </c>
      <c r="Q672" s="126">
        <f>(D672*G672)*B672</f>
        <v>0</v>
      </c>
    </row>
    <row r="673" spans="1:17" ht="12.75">
      <c r="A673" s="186">
        <v>12273</v>
      </c>
      <c r="B673" s="114"/>
      <c r="C673" s="138" t="s">
        <v>41</v>
      </c>
      <c r="D673" s="138">
        <v>10</v>
      </c>
      <c r="E673" s="203">
        <v>5</v>
      </c>
      <c r="F673" s="118">
        <f>G673*137</f>
        <v>84.94</v>
      </c>
      <c r="G673" s="291">
        <v>0.62</v>
      </c>
      <c r="H673" s="132">
        <v>1</v>
      </c>
      <c r="I673" s="133" t="s">
        <v>195</v>
      </c>
      <c r="J673" s="161" t="s">
        <v>303</v>
      </c>
      <c r="K673" s="98" t="s">
        <v>447</v>
      </c>
      <c r="L673" s="143" t="s">
        <v>295</v>
      </c>
      <c r="M673" s="137">
        <v>65</v>
      </c>
      <c r="N673" s="138" t="s">
        <v>44</v>
      </c>
      <c r="O673" s="138" t="s">
        <v>41</v>
      </c>
      <c r="P673" s="138">
        <v>1</v>
      </c>
      <c r="Q673" s="126">
        <f>(D673*G673)*B673</f>
        <v>0</v>
      </c>
    </row>
    <row r="674" spans="1:17" ht="12.75">
      <c r="A674" s="186">
        <v>12280</v>
      </c>
      <c r="B674" s="114"/>
      <c r="C674" s="138" t="s">
        <v>41</v>
      </c>
      <c r="D674" s="138">
        <v>10</v>
      </c>
      <c r="E674" s="203">
        <v>5</v>
      </c>
      <c r="F674" s="118">
        <f>G674*137</f>
        <v>132.89</v>
      </c>
      <c r="G674" s="291">
        <v>0.97</v>
      </c>
      <c r="H674" s="132">
        <v>1</v>
      </c>
      <c r="I674" s="133" t="s">
        <v>195</v>
      </c>
      <c r="J674" s="161" t="s">
        <v>308</v>
      </c>
      <c r="K674" s="277" t="s">
        <v>878</v>
      </c>
      <c r="L674" s="143" t="s">
        <v>295</v>
      </c>
      <c r="M674" s="137">
        <v>65</v>
      </c>
      <c r="N674" s="138" t="s">
        <v>44</v>
      </c>
      <c r="O674" s="138" t="s">
        <v>41</v>
      </c>
      <c r="P674" s="138">
        <v>1</v>
      </c>
      <c r="Q674" s="126">
        <f>(D674*G674)*B674</f>
        <v>0</v>
      </c>
    </row>
    <row r="675" spans="1:17" ht="12.75">
      <c r="A675" s="186">
        <v>12281</v>
      </c>
      <c r="B675" s="114"/>
      <c r="C675" s="138" t="s">
        <v>41</v>
      </c>
      <c r="D675" s="138">
        <v>10</v>
      </c>
      <c r="E675" s="203">
        <v>5</v>
      </c>
      <c r="F675" s="118">
        <f>G675*137</f>
        <v>110.97000000000001</v>
      </c>
      <c r="G675" s="291">
        <v>0.81</v>
      </c>
      <c r="H675" s="132">
        <v>1</v>
      </c>
      <c r="I675" s="133" t="s">
        <v>195</v>
      </c>
      <c r="J675" s="161" t="s">
        <v>308</v>
      </c>
      <c r="K675" s="277" t="s">
        <v>381</v>
      </c>
      <c r="L675" s="143" t="s">
        <v>295</v>
      </c>
      <c r="M675" s="137">
        <v>65</v>
      </c>
      <c r="N675" s="138" t="s">
        <v>44</v>
      </c>
      <c r="O675" s="138" t="s">
        <v>41</v>
      </c>
      <c r="P675" s="138">
        <v>1</v>
      </c>
      <c r="Q675" s="126">
        <f>(D675*G675)*B675</f>
        <v>0</v>
      </c>
    </row>
    <row r="676" spans="1:17" ht="12.75">
      <c r="A676" s="186">
        <v>12282</v>
      </c>
      <c r="B676" s="114"/>
      <c r="C676" s="138" t="s">
        <v>41</v>
      </c>
      <c r="D676" s="138">
        <v>10</v>
      </c>
      <c r="E676" s="203">
        <v>5</v>
      </c>
      <c r="F676" s="118">
        <f>G676*137</f>
        <v>117.82</v>
      </c>
      <c r="G676" s="291">
        <v>0.86</v>
      </c>
      <c r="H676" s="132">
        <v>1</v>
      </c>
      <c r="I676" s="133" t="s">
        <v>195</v>
      </c>
      <c r="J676" s="161" t="s">
        <v>308</v>
      </c>
      <c r="K676" s="277" t="s">
        <v>382</v>
      </c>
      <c r="L676" s="143" t="s">
        <v>295</v>
      </c>
      <c r="M676" s="137">
        <v>65</v>
      </c>
      <c r="N676" s="138" t="s">
        <v>44</v>
      </c>
      <c r="O676" s="138" t="s">
        <v>41</v>
      </c>
      <c r="P676" s="138">
        <v>1</v>
      </c>
      <c r="Q676" s="126">
        <f>(D676*G676)*B676</f>
        <v>0</v>
      </c>
    </row>
    <row r="677" spans="1:17" ht="12.75">
      <c r="A677" s="186">
        <v>12283</v>
      </c>
      <c r="B677" s="114"/>
      <c r="C677" s="138" t="s">
        <v>41</v>
      </c>
      <c r="D677" s="138">
        <v>10</v>
      </c>
      <c r="E677" s="203">
        <v>5</v>
      </c>
      <c r="F677" s="118">
        <f>G677*137</f>
        <v>132.89</v>
      </c>
      <c r="G677" s="291">
        <v>0.97</v>
      </c>
      <c r="H677" s="132">
        <v>1</v>
      </c>
      <c r="I677" s="133" t="s">
        <v>195</v>
      </c>
      <c r="J677" s="161" t="s">
        <v>308</v>
      </c>
      <c r="K677" s="277" t="s">
        <v>879</v>
      </c>
      <c r="L677" s="143" t="s">
        <v>295</v>
      </c>
      <c r="M677" s="137">
        <v>65</v>
      </c>
      <c r="N677" s="138" t="s">
        <v>44</v>
      </c>
      <c r="O677" s="138" t="s">
        <v>41</v>
      </c>
      <c r="P677" s="138">
        <v>1</v>
      </c>
      <c r="Q677" s="126">
        <f>(D677*G677)*B677</f>
        <v>0</v>
      </c>
    </row>
    <row r="678" spans="1:17" ht="12.75">
      <c r="A678" s="186">
        <v>12284</v>
      </c>
      <c r="B678" s="114"/>
      <c r="C678" s="138" t="s">
        <v>41</v>
      </c>
      <c r="D678" s="138">
        <v>10</v>
      </c>
      <c r="E678" s="203">
        <v>5</v>
      </c>
      <c r="F678" s="118">
        <f>G678*137</f>
        <v>149.33</v>
      </c>
      <c r="G678" s="291">
        <v>1.09</v>
      </c>
      <c r="H678" s="132">
        <v>1</v>
      </c>
      <c r="I678" s="133" t="s">
        <v>195</v>
      </c>
      <c r="J678" s="161" t="s">
        <v>308</v>
      </c>
      <c r="K678" s="98" t="s">
        <v>880</v>
      </c>
      <c r="L678" s="143" t="s">
        <v>295</v>
      </c>
      <c r="M678" s="137">
        <v>65</v>
      </c>
      <c r="N678" s="138" t="s">
        <v>44</v>
      </c>
      <c r="O678" s="138" t="s">
        <v>41</v>
      </c>
      <c r="P678" s="138">
        <v>1</v>
      </c>
      <c r="Q678" s="126">
        <f>(D678*G678)*B678</f>
        <v>0</v>
      </c>
    </row>
    <row r="679" spans="1:17" ht="12.75">
      <c r="A679" s="186">
        <v>12285</v>
      </c>
      <c r="B679" s="114"/>
      <c r="C679" s="138" t="s">
        <v>41</v>
      </c>
      <c r="D679" s="138">
        <v>10</v>
      </c>
      <c r="E679" s="203">
        <v>5</v>
      </c>
      <c r="F679" s="118">
        <f>G679*137</f>
        <v>120.56</v>
      </c>
      <c r="G679" s="291">
        <v>0.88</v>
      </c>
      <c r="H679" s="132">
        <v>1</v>
      </c>
      <c r="I679" s="133" t="s">
        <v>195</v>
      </c>
      <c r="J679" s="161" t="s">
        <v>308</v>
      </c>
      <c r="K679" s="98" t="s">
        <v>881</v>
      </c>
      <c r="L679" s="143" t="s">
        <v>295</v>
      </c>
      <c r="M679" s="137">
        <v>65</v>
      </c>
      <c r="N679" s="138" t="s">
        <v>44</v>
      </c>
      <c r="O679" s="138" t="s">
        <v>41</v>
      </c>
      <c r="P679" s="138">
        <v>1</v>
      </c>
      <c r="Q679" s="126">
        <f>(D679*G679)*B679</f>
        <v>0</v>
      </c>
    </row>
    <row r="680" spans="1:17" ht="12.75">
      <c r="A680" s="186">
        <v>12286</v>
      </c>
      <c r="B680" s="114"/>
      <c r="C680" s="138" t="s">
        <v>41</v>
      </c>
      <c r="D680" s="138">
        <v>10</v>
      </c>
      <c r="E680" s="203">
        <v>5</v>
      </c>
      <c r="F680" s="118">
        <f>G680*137</f>
        <v>169.88</v>
      </c>
      <c r="G680" s="291">
        <v>1.24</v>
      </c>
      <c r="H680" s="132">
        <v>1</v>
      </c>
      <c r="I680" s="133" t="s">
        <v>195</v>
      </c>
      <c r="J680" s="161" t="s">
        <v>308</v>
      </c>
      <c r="K680" s="98" t="s">
        <v>882</v>
      </c>
      <c r="L680" s="143" t="s">
        <v>295</v>
      </c>
      <c r="M680" s="137">
        <v>65</v>
      </c>
      <c r="N680" s="138" t="s">
        <v>44</v>
      </c>
      <c r="O680" s="138" t="s">
        <v>41</v>
      </c>
      <c r="P680" s="138">
        <v>1</v>
      </c>
      <c r="Q680" s="126">
        <f>(D680*G680)*B680</f>
        <v>0</v>
      </c>
    </row>
    <row r="681" spans="1:17" ht="12.75">
      <c r="A681" s="186">
        <v>12287</v>
      </c>
      <c r="B681" s="114"/>
      <c r="C681" s="138" t="s">
        <v>41</v>
      </c>
      <c r="D681" s="138">
        <v>10</v>
      </c>
      <c r="E681" s="203">
        <v>5</v>
      </c>
      <c r="F681" s="118">
        <f>G681*137</f>
        <v>123.3</v>
      </c>
      <c r="G681" s="291">
        <v>0.9</v>
      </c>
      <c r="H681" s="132">
        <v>1</v>
      </c>
      <c r="I681" s="133" t="s">
        <v>195</v>
      </c>
      <c r="J681" s="161" t="s">
        <v>308</v>
      </c>
      <c r="K681" s="98" t="s">
        <v>883</v>
      </c>
      <c r="L681" s="143" t="s">
        <v>295</v>
      </c>
      <c r="M681" s="137">
        <v>65</v>
      </c>
      <c r="N681" s="138" t="s">
        <v>44</v>
      </c>
      <c r="O681" s="138" t="s">
        <v>41</v>
      </c>
      <c r="P681" s="138">
        <v>1</v>
      </c>
      <c r="Q681" s="126">
        <f>(D681*G681)*B681</f>
        <v>0</v>
      </c>
    </row>
    <row r="682" spans="1:17" ht="12.75">
      <c r="A682" s="186">
        <v>12290</v>
      </c>
      <c r="B682" s="114"/>
      <c r="C682" s="138" t="s">
        <v>41</v>
      </c>
      <c r="D682" s="138">
        <v>20</v>
      </c>
      <c r="E682" s="203">
        <v>5</v>
      </c>
      <c r="F682" s="118">
        <f>G682*137</f>
        <v>101.38</v>
      </c>
      <c r="G682" s="291">
        <v>0.74</v>
      </c>
      <c r="H682" s="132">
        <v>1</v>
      </c>
      <c r="I682" s="133" t="s">
        <v>195</v>
      </c>
      <c r="J682" s="161" t="s">
        <v>291</v>
      </c>
      <c r="K682" s="277" t="s">
        <v>884</v>
      </c>
      <c r="L682" s="143" t="s">
        <v>108</v>
      </c>
      <c r="M682" s="137">
        <v>65</v>
      </c>
      <c r="N682" s="138" t="s">
        <v>44</v>
      </c>
      <c r="O682" s="138" t="s">
        <v>41</v>
      </c>
      <c r="P682" s="138">
        <v>1</v>
      </c>
      <c r="Q682" s="126">
        <f>(D682*G682)*B682</f>
        <v>0</v>
      </c>
    </row>
    <row r="683" spans="1:17" ht="12.75">
      <c r="A683" s="186">
        <v>12291</v>
      </c>
      <c r="B683" s="114"/>
      <c r="C683" s="138" t="s">
        <v>41</v>
      </c>
      <c r="D683" s="138">
        <v>20</v>
      </c>
      <c r="E683" s="203">
        <v>5</v>
      </c>
      <c r="F683" s="118">
        <f>G683*137</f>
        <v>80.83</v>
      </c>
      <c r="G683" s="291">
        <v>0.59</v>
      </c>
      <c r="H683" s="132">
        <v>1</v>
      </c>
      <c r="I683" s="133" t="s">
        <v>195</v>
      </c>
      <c r="J683" s="161" t="s">
        <v>291</v>
      </c>
      <c r="K683" s="277" t="s">
        <v>885</v>
      </c>
      <c r="L683" s="143" t="s">
        <v>108</v>
      </c>
      <c r="M683" s="137">
        <v>65</v>
      </c>
      <c r="N683" s="138" t="s">
        <v>44</v>
      </c>
      <c r="O683" s="138" t="s">
        <v>41</v>
      </c>
      <c r="P683" s="138">
        <v>1</v>
      </c>
      <c r="Q683" s="126">
        <f>(D683*G683)*B683</f>
        <v>0</v>
      </c>
    </row>
    <row r="684" spans="1:17" ht="12.75">
      <c r="A684" s="186">
        <v>12292</v>
      </c>
      <c r="B684" s="114"/>
      <c r="C684" s="138" t="s">
        <v>41</v>
      </c>
      <c r="D684" s="138">
        <v>20</v>
      </c>
      <c r="E684" s="203">
        <v>5</v>
      </c>
      <c r="F684" s="118">
        <f>G684*137</f>
        <v>75.35000000000001</v>
      </c>
      <c r="G684" s="291">
        <v>0.55</v>
      </c>
      <c r="H684" s="132">
        <v>1</v>
      </c>
      <c r="I684" s="133" t="s">
        <v>195</v>
      </c>
      <c r="J684" s="161" t="s">
        <v>291</v>
      </c>
      <c r="K684" s="277" t="s">
        <v>886</v>
      </c>
      <c r="L684" s="143" t="s">
        <v>108</v>
      </c>
      <c r="M684" s="137">
        <v>65</v>
      </c>
      <c r="N684" s="138" t="s">
        <v>44</v>
      </c>
      <c r="O684" s="138" t="s">
        <v>41</v>
      </c>
      <c r="P684" s="138">
        <v>1</v>
      </c>
      <c r="Q684" s="126">
        <f>(D684*G684)*B684</f>
        <v>0</v>
      </c>
    </row>
    <row r="685" spans="1:17" ht="12.75">
      <c r="A685" s="186">
        <v>12293</v>
      </c>
      <c r="B685" s="114"/>
      <c r="C685" s="138" t="s">
        <v>41</v>
      </c>
      <c r="D685" s="138">
        <v>15</v>
      </c>
      <c r="E685" s="203">
        <v>5</v>
      </c>
      <c r="F685" s="118">
        <f>G685*137</f>
        <v>180.84</v>
      </c>
      <c r="G685" s="291">
        <v>1.32</v>
      </c>
      <c r="H685" s="132">
        <v>1</v>
      </c>
      <c r="I685" s="133" t="s">
        <v>195</v>
      </c>
      <c r="J685" s="161" t="s">
        <v>291</v>
      </c>
      <c r="K685" s="277" t="s">
        <v>887</v>
      </c>
      <c r="L685" s="143" t="s">
        <v>888</v>
      </c>
      <c r="M685" s="137">
        <v>65</v>
      </c>
      <c r="N685" s="138" t="s">
        <v>44</v>
      </c>
      <c r="O685" s="138" t="s">
        <v>41</v>
      </c>
      <c r="P685" s="138">
        <v>1</v>
      </c>
      <c r="Q685" s="126">
        <f>(D685*G685)*B685</f>
        <v>0</v>
      </c>
    </row>
    <row r="686" spans="1:17" ht="12.75">
      <c r="A686" s="186">
        <v>12294</v>
      </c>
      <c r="B686" s="114"/>
      <c r="C686" s="138" t="s">
        <v>41</v>
      </c>
      <c r="D686" s="138">
        <v>15</v>
      </c>
      <c r="E686" s="203">
        <v>5</v>
      </c>
      <c r="F686" s="118">
        <f>G686*137</f>
        <v>191.79999999999998</v>
      </c>
      <c r="G686" s="291">
        <v>1.4</v>
      </c>
      <c r="H686" s="132">
        <v>1</v>
      </c>
      <c r="I686" s="133" t="s">
        <v>195</v>
      </c>
      <c r="J686" s="161" t="s">
        <v>291</v>
      </c>
      <c r="K686" s="277" t="s">
        <v>889</v>
      </c>
      <c r="L686" s="143" t="s">
        <v>888</v>
      </c>
      <c r="M686" s="137">
        <v>66</v>
      </c>
      <c r="N686" s="138" t="s">
        <v>44</v>
      </c>
      <c r="O686" s="138" t="s">
        <v>41</v>
      </c>
      <c r="P686" s="138">
        <v>1</v>
      </c>
      <c r="Q686" s="126">
        <f>(D686*G686)*B686</f>
        <v>0</v>
      </c>
    </row>
    <row r="687" spans="1:17" ht="12.75">
      <c r="A687" s="186">
        <v>12295</v>
      </c>
      <c r="B687" s="114"/>
      <c r="C687" s="138" t="s">
        <v>41</v>
      </c>
      <c r="D687" s="138">
        <v>15</v>
      </c>
      <c r="E687" s="203">
        <v>5</v>
      </c>
      <c r="F687" s="118">
        <f>G687*137</f>
        <v>197.28</v>
      </c>
      <c r="G687" s="291">
        <v>1.44</v>
      </c>
      <c r="H687" s="132">
        <v>1</v>
      </c>
      <c r="I687" s="133" t="s">
        <v>195</v>
      </c>
      <c r="J687" s="161" t="s">
        <v>291</v>
      </c>
      <c r="K687" s="98" t="s">
        <v>890</v>
      </c>
      <c r="L687" s="143" t="s">
        <v>888</v>
      </c>
      <c r="M687" s="137">
        <v>66</v>
      </c>
      <c r="N687" s="138" t="s">
        <v>44</v>
      </c>
      <c r="O687" s="138" t="s">
        <v>41</v>
      </c>
      <c r="P687" s="138">
        <v>1</v>
      </c>
      <c r="Q687" s="126">
        <f>(D687*G687)*B687</f>
        <v>0</v>
      </c>
    </row>
    <row r="688" spans="1:17" ht="12.75">
      <c r="A688" s="186">
        <v>12296</v>
      </c>
      <c r="B688" s="174"/>
      <c r="C688" s="128" t="s">
        <v>41</v>
      </c>
      <c r="D688" s="128">
        <v>25</v>
      </c>
      <c r="E688" s="128">
        <v>5</v>
      </c>
      <c r="F688" s="118">
        <f>G688*137</f>
        <v>109.60000000000001</v>
      </c>
      <c r="G688" s="291">
        <v>0.8</v>
      </c>
      <c r="H688" s="183">
        <v>1</v>
      </c>
      <c r="I688" s="184" t="s">
        <v>195</v>
      </c>
      <c r="J688" s="161" t="s">
        <v>291</v>
      </c>
      <c r="K688" s="98" t="s">
        <v>891</v>
      </c>
      <c r="L688" s="143" t="s">
        <v>892</v>
      </c>
      <c r="M688" s="137">
        <v>66</v>
      </c>
      <c r="N688" s="128" t="s">
        <v>44</v>
      </c>
      <c r="O688" s="128" t="s">
        <v>41</v>
      </c>
      <c r="P688" s="128">
        <v>1</v>
      </c>
      <c r="Q688" s="126">
        <f>(D688*G688)*B688</f>
        <v>0</v>
      </c>
    </row>
    <row r="689" spans="1:17" ht="12.75">
      <c r="A689" s="293"/>
      <c r="B689" s="265"/>
      <c r="C689" s="283"/>
      <c r="D689" s="265"/>
      <c r="E689" s="294"/>
      <c r="F689" s="118">
        <f>G689*137</f>
        <v>0</v>
      </c>
      <c r="G689" s="291"/>
      <c r="H689" s="191"/>
      <c r="I689" s="295"/>
      <c r="J689" s="128"/>
      <c r="K689" s="288" t="s">
        <v>320</v>
      </c>
      <c r="L689" s="143"/>
      <c r="M689" s="163"/>
      <c r="N689" s="128"/>
      <c r="O689" s="128"/>
      <c r="P689" s="128"/>
      <c r="Q689" s="126" t="s">
        <v>15</v>
      </c>
    </row>
    <row r="690" spans="1:17" ht="12.75">
      <c r="A690" s="186">
        <v>12300</v>
      </c>
      <c r="B690" s="114"/>
      <c r="C690" s="128" t="s">
        <v>41</v>
      </c>
      <c r="D690" s="138">
        <v>20</v>
      </c>
      <c r="E690" s="138">
        <v>3</v>
      </c>
      <c r="F690" s="118">
        <f>G690*137</f>
        <v>110.97000000000001</v>
      </c>
      <c r="G690" s="292">
        <v>0.81</v>
      </c>
      <c r="H690" s="132">
        <v>1</v>
      </c>
      <c r="I690" s="133" t="s">
        <v>195</v>
      </c>
      <c r="J690" s="213"/>
      <c r="K690" s="296" t="s">
        <v>325</v>
      </c>
      <c r="L690" s="136" t="s">
        <v>323</v>
      </c>
      <c r="M690" s="137">
        <v>66</v>
      </c>
      <c r="N690" s="138" t="s">
        <v>44</v>
      </c>
      <c r="O690" s="138" t="s">
        <v>41</v>
      </c>
      <c r="P690" s="138">
        <v>1</v>
      </c>
      <c r="Q690" s="177">
        <f>(D690*G690)*B690</f>
        <v>0</v>
      </c>
    </row>
    <row r="691" spans="1:17" ht="12.75">
      <c r="A691" s="186">
        <v>12301</v>
      </c>
      <c r="B691" s="114"/>
      <c r="C691" s="128" t="s">
        <v>41</v>
      </c>
      <c r="D691" s="138">
        <v>20</v>
      </c>
      <c r="E691" s="128">
        <v>3</v>
      </c>
      <c r="F691" s="118">
        <f>G691*137</f>
        <v>112.33999999999999</v>
      </c>
      <c r="G691" s="291">
        <v>0.82</v>
      </c>
      <c r="H691" s="132">
        <v>1</v>
      </c>
      <c r="I691" s="133" t="s">
        <v>195</v>
      </c>
      <c r="J691" s="161"/>
      <c r="K691" s="277" t="s">
        <v>331</v>
      </c>
      <c r="L691" s="143" t="s">
        <v>323</v>
      </c>
      <c r="M691" s="137">
        <v>66</v>
      </c>
      <c r="N691" s="128" t="s">
        <v>44</v>
      </c>
      <c r="O691" s="128" t="s">
        <v>41</v>
      </c>
      <c r="P691" s="128">
        <v>1</v>
      </c>
      <c r="Q691" s="126">
        <f>(D691*G691)*B691</f>
        <v>0</v>
      </c>
    </row>
    <row r="692" spans="1:17" ht="12.75">
      <c r="A692" s="186">
        <v>12302</v>
      </c>
      <c r="B692" s="114"/>
      <c r="C692" s="128" t="s">
        <v>41</v>
      </c>
      <c r="D692" s="138">
        <v>20</v>
      </c>
      <c r="E692" s="128">
        <v>3</v>
      </c>
      <c r="F692" s="118">
        <f>G692*137</f>
        <v>112.33999999999999</v>
      </c>
      <c r="G692" s="291">
        <v>0.82</v>
      </c>
      <c r="H692" s="132">
        <v>1</v>
      </c>
      <c r="I692" s="133" t="s">
        <v>195</v>
      </c>
      <c r="J692" s="161"/>
      <c r="K692" s="277" t="s">
        <v>329</v>
      </c>
      <c r="L692" s="143" t="s">
        <v>323</v>
      </c>
      <c r="M692" s="137">
        <v>66</v>
      </c>
      <c r="N692" s="128" t="s">
        <v>44</v>
      </c>
      <c r="O692" s="128" t="s">
        <v>41</v>
      </c>
      <c r="P692" s="128">
        <v>1</v>
      </c>
      <c r="Q692" s="126">
        <f>(D692*G692)*B692</f>
        <v>0</v>
      </c>
    </row>
    <row r="693" spans="1:17" ht="12.75">
      <c r="A693" s="186">
        <v>12303</v>
      </c>
      <c r="B693" s="114"/>
      <c r="C693" s="128" t="s">
        <v>41</v>
      </c>
      <c r="D693" s="138">
        <v>20</v>
      </c>
      <c r="E693" s="128">
        <v>3</v>
      </c>
      <c r="F693" s="118">
        <f>G693*137</f>
        <v>119.19</v>
      </c>
      <c r="G693" s="291">
        <v>0.87</v>
      </c>
      <c r="H693" s="132">
        <v>1</v>
      </c>
      <c r="I693" s="133" t="s">
        <v>195</v>
      </c>
      <c r="J693" s="161"/>
      <c r="K693" s="277" t="s">
        <v>649</v>
      </c>
      <c r="L693" s="143" t="s">
        <v>323</v>
      </c>
      <c r="M693" s="137">
        <v>66</v>
      </c>
      <c r="N693" s="128" t="s">
        <v>44</v>
      </c>
      <c r="O693" s="128" t="s">
        <v>41</v>
      </c>
      <c r="P693" s="128">
        <v>1</v>
      </c>
      <c r="Q693" s="126">
        <f>(D693*G693)*B693</f>
        <v>0</v>
      </c>
    </row>
    <row r="694" spans="1:17" ht="12.75">
      <c r="A694" s="186">
        <v>12304</v>
      </c>
      <c r="B694" s="114"/>
      <c r="C694" s="128" t="s">
        <v>41</v>
      </c>
      <c r="D694" s="138">
        <v>20</v>
      </c>
      <c r="E694" s="128">
        <v>3</v>
      </c>
      <c r="F694" s="118">
        <f>G694*137</f>
        <v>119.19</v>
      </c>
      <c r="G694" s="291">
        <v>0.87</v>
      </c>
      <c r="H694" s="132">
        <v>1</v>
      </c>
      <c r="I694" s="133" t="s">
        <v>195</v>
      </c>
      <c r="J694" s="161"/>
      <c r="K694" s="277" t="s">
        <v>893</v>
      </c>
      <c r="L694" s="143" t="s">
        <v>323</v>
      </c>
      <c r="M694" s="137">
        <v>66</v>
      </c>
      <c r="N694" s="128" t="s">
        <v>44</v>
      </c>
      <c r="O694" s="128" t="s">
        <v>41</v>
      </c>
      <c r="P694" s="128">
        <v>1</v>
      </c>
      <c r="Q694" s="126">
        <f>(D694*G694)*B694</f>
        <v>0</v>
      </c>
    </row>
    <row r="695" spans="1:17" ht="12.75">
      <c r="A695" s="186">
        <v>12305</v>
      </c>
      <c r="B695" s="114"/>
      <c r="C695" s="128" t="s">
        <v>41</v>
      </c>
      <c r="D695" s="138">
        <v>20</v>
      </c>
      <c r="E695" s="128">
        <v>3</v>
      </c>
      <c r="F695" s="118">
        <f>G695*137</f>
        <v>113.71</v>
      </c>
      <c r="G695" s="291">
        <v>0.83</v>
      </c>
      <c r="H695" s="132">
        <v>1</v>
      </c>
      <c r="I695" s="133" t="s">
        <v>195</v>
      </c>
      <c r="J695" s="161"/>
      <c r="K695" s="98" t="s">
        <v>322</v>
      </c>
      <c r="L695" s="143" t="s">
        <v>323</v>
      </c>
      <c r="M695" s="137">
        <v>66</v>
      </c>
      <c r="N695" s="128" t="s">
        <v>44</v>
      </c>
      <c r="O695" s="128" t="s">
        <v>41</v>
      </c>
      <c r="P695" s="128">
        <v>1</v>
      </c>
      <c r="Q695" s="126">
        <f>(D695*G695)*B695</f>
        <v>0</v>
      </c>
    </row>
    <row r="696" spans="1:17" ht="12.75">
      <c r="A696" s="186">
        <v>12306</v>
      </c>
      <c r="B696" s="114"/>
      <c r="C696" s="128" t="s">
        <v>41</v>
      </c>
      <c r="D696" s="138">
        <v>20</v>
      </c>
      <c r="E696" s="128">
        <v>2</v>
      </c>
      <c r="F696" s="118">
        <f>G696*137</f>
        <v>161.66</v>
      </c>
      <c r="G696" s="291">
        <v>1.18</v>
      </c>
      <c r="H696" s="132">
        <v>1</v>
      </c>
      <c r="I696" s="133" t="s">
        <v>195</v>
      </c>
      <c r="J696" s="161"/>
      <c r="K696" s="98" t="s">
        <v>894</v>
      </c>
      <c r="L696" s="143" t="s">
        <v>323</v>
      </c>
      <c r="M696" s="137">
        <v>66</v>
      </c>
      <c r="N696" s="128" t="s">
        <v>44</v>
      </c>
      <c r="O696" s="128" t="s">
        <v>41</v>
      </c>
      <c r="P696" s="128">
        <v>1</v>
      </c>
      <c r="Q696" s="126">
        <f>(D696*G696)*B696</f>
        <v>0</v>
      </c>
    </row>
    <row r="697" spans="1:17" ht="12.75">
      <c r="A697" s="186">
        <v>12307</v>
      </c>
      <c r="B697" s="114"/>
      <c r="C697" s="128" t="s">
        <v>41</v>
      </c>
      <c r="D697" s="138">
        <v>20</v>
      </c>
      <c r="E697" s="128">
        <v>3</v>
      </c>
      <c r="F697" s="118">
        <f>G697*137</f>
        <v>113.71</v>
      </c>
      <c r="G697" s="291">
        <v>0.83</v>
      </c>
      <c r="H697" s="132">
        <v>1</v>
      </c>
      <c r="I697" s="133" t="s">
        <v>195</v>
      </c>
      <c r="J697" s="161"/>
      <c r="K697" s="98" t="s">
        <v>895</v>
      </c>
      <c r="L697" s="143" t="s">
        <v>323</v>
      </c>
      <c r="M697" s="137">
        <v>66</v>
      </c>
      <c r="N697" s="128" t="s">
        <v>44</v>
      </c>
      <c r="O697" s="128" t="s">
        <v>41</v>
      </c>
      <c r="P697" s="128">
        <v>1</v>
      </c>
      <c r="Q697" s="126">
        <f>(D697*G697)*B697</f>
        <v>0</v>
      </c>
    </row>
    <row r="698" spans="1:17" ht="12.75">
      <c r="A698" s="186">
        <v>12308</v>
      </c>
      <c r="B698" s="114"/>
      <c r="C698" s="128" t="s">
        <v>41</v>
      </c>
      <c r="D698" s="138">
        <v>20</v>
      </c>
      <c r="E698" s="128">
        <v>3</v>
      </c>
      <c r="F698" s="118">
        <f>G698*137</f>
        <v>110.97000000000001</v>
      </c>
      <c r="G698" s="291">
        <v>0.81</v>
      </c>
      <c r="H698" s="132">
        <v>1</v>
      </c>
      <c r="I698" s="133" t="s">
        <v>195</v>
      </c>
      <c r="J698" s="161"/>
      <c r="K698" s="277" t="s">
        <v>896</v>
      </c>
      <c r="L698" s="143" t="s">
        <v>323</v>
      </c>
      <c r="M698" s="137">
        <v>66</v>
      </c>
      <c r="N698" s="128" t="s">
        <v>44</v>
      </c>
      <c r="O698" s="128" t="s">
        <v>41</v>
      </c>
      <c r="P698" s="128">
        <v>1</v>
      </c>
      <c r="Q698" s="126">
        <f>(D698*G698)*B698</f>
        <v>0</v>
      </c>
    </row>
    <row r="699" spans="1:17" ht="12.75">
      <c r="A699" s="186">
        <v>12309</v>
      </c>
      <c r="B699" s="114"/>
      <c r="C699" s="128" t="s">
        <v>41</v>
      </c>
      <c r="D699" s="138">
        <v>20</v>
      </c>
      <c r="E699" s="128">
        <v>3</v>
      </c>
      <c r="F699" s="118">
        <f>G699*137</f>
        <v>110.97000000000001</v>
      </c>
      <c r="G699" s="291">
        <v>0.81</v>
      </c>
      <c r="H699" s="132">
        <v>1</v>
      </c>
      <c r="I699" s="133" t="s">
        <v>195</v>
      </c>
      <c r="J699" s="161"/>
      <c r="K699" s="277" t="s">
        <v>536</v>
      </c>
      <c r="L699" s="143" t="s">
        <v>323</v>
      </c>
      <c r="M699" s="137">
        <v>66</v>
      </c>
      <c r="N699" s="128" t="s">
        <v>44</v>
      </c>
      <c r="O699" s="128" t="s">
        <v>41</v>
      </c>
      <c r="P699" s="128">
        <v>1</v>
      </c>
      <c r="Q699" s="126">
        <f>(D699*G699)*B699</f>
        <v>0</v>
      </c>
    </row>
    <row r="700" spans="1:17" ht="12.75">
      <c r="A700" s="186">
        <v>12315</v>
      </c>
      <c r="B700" s="114"/>
      <c r="C700" s="128" t="s">
        <v>41</v>
      </c>
      <c r="D700" s="138">
        <v>20</v>
      </c>
      <c r="E700" s="128">
        <v>2</v>
      </c>
      <c r="F700" s="118">
        <f>G700*137</f>
        <v>141.11</v>
      </c>
      <c r="G700" s="291">
        <v>1.03</v>
      </c>
      <c r="H700" s="132">
        <v>1</v>
      </c>
      <c r="I700" s="133" t="s">
        <v>195</v>
      </c>
      <c r="J700" s="161" t="s">
        <v>303</v>
      </c>
      <c r="K700" s="277" t="s">
        <v>897</v>
      </c>
      <c r="L700" s="143" t="s">
        <v>323</v>
      </c>
      <c r="M700" s="137">
        <v>66</v>
      </c>
      <c r="N700" s="128" t="s">
        <v>44</v>
      </c>
      <c r="O700" s="128" t="s">
        <v>41</v>
      </c>
      <c r="P700" s="128">
        <v>1</v>
      </c>
      <c r="Q700" s="126">
        <f>(D700*G700)*B700</f>
        <v>0</v>
      </c>
    </row>
    <row r="701" spans="1:17" ht="12.75">
      <c r="A701" s="186">
        <v>12316</v>
      </c>
      <c r="B701" s="114"/>
      <c r="C701" s="128" t="s">
        <v>41</v>
      </c>
      <c r="D701" s="138">
        <v>20</v>
      </c>
      <c r="E701" s="128">
        <v>2</v>
      </c>
      <c r="F701" s="118">
        <f>G701*137</f>
        <v>141.11</v>
      </c>
      <c r="G701" s="291">
        <v>1.03</v>
      </c>
      <c r="H701" s="132">
        <v>1</v>
      </c>
      <c r="I701" s="133" t="s">
        <v>195</v>
      </c>
      <c r="J701" s="161" t="s">
        <v>303</v>
      </c>
      <c r="K701" s="277" t="s">
        <v>898</v>
      </c>
      <c r="L701" s="143" t="s">
        <v>323</v>
      </c>
      <c r="M701" s="137">
        <v>66</v>
      </c>
      <c r="N701" s="128" t="s">
        <v>44</v>
      </c>
      <c r="O701" s="128" t="s">
        <v>41</v>
      </c>
      <c r="P701" s="128">
        <v>1</v>
      </c>
      <c r="Q701" s="126">
        <f>(D701*G701)*B701</f>
        <v>0</v>
      </c>
    </row>
    <row r="702" spans="1:17" ht="12.75">
      <c r="A702" s="186">
        <v>12317</v>
      </c>
      <c r="B702" s="114"/>
      <c r="C702" s="128" t="s">
        <v>41</v>
      </c>
      <c r="D702" s="138">
        <v>20</v>
      </c>
      <c r="E702" s="128">
        <v>2</v>
      </c>
      <c r="F702" s="118">
        <f>G702*137</f>
        <v>178.1</v>
      </c>
      <c r="G702" s="291">
        <v>1.3</v>
      </c>
      <c r="H702" s="132">
        <v>1</v>
      </c>
      <c r="I702" s="133" t="s">
        <v>195</v>
      </c>
      <c r="J702" s="161" t="s">
        <v>303</v>
      </c>
      <c r="K702" s="277" t="s">
        <v>899</v>
      </c>
      <c r="L702" s="143" t="s">
        <v>323</v>
      </c>
      <c r="M702" s="137">
        <v>66</v>
      </c>
      <c r="N702" s="128" t="s">
        <v>44</v>
      </c>
      <c r="O702" s="128" t="s">
        <v>41</v>
      </c>
      <c r="P702" s="128">
        <v>1</v>
      </c>
      <c r="Q702" s="126">
        <f>(D702*G702)*B702</f>
        <v>0</v>
      </c>
    </row>
    <row r="703" spans="1:17" ht="12.75">
      <c r="A703" s="186">
        <v>12318</v>
      </c>
      <c r="B703" s="114"/>
      <c r="C703" s="128" t="s">
        <v>41</v>
      </c>
      <c r="D703" s="138">
        <v>20</v>
      </c>
      <c r="E703" s="128">
        <v>2</v>
      </c>
      <c r="F703" s="118">
        <f>G703*137</f>
        <v>141.11</v>
      </c>
      <c r="G703" s="291">
        <v>1.03</v>
      </c>
      <c r="H703" s="132">
        <v>1</v>
      </c>
      <c r="I703" s="133" t="s">
        <v>195</v>
      </c>
      <c r="J703" s="161" t="s">
        <v>303</v>
      </c>
      <c r="K703" s="277" t="s">
        <v>900</v>
      </c>
      <c r="L703" s="143" t="s">
        <v>323</v>
      </c>
      <c r="M703" s="163">
        <v>67</v>
      </c>
      <c r="N703" s="128" t="s">
        <v>44</v>
      </c>
      <c r="O703" s="128" t="s">
        <v>41</v>
      </c>
      <c r="P703" s="128">
        <v>1</v>
      </c>
      <c r="Q703" s="126">
        <f>(D703*G703)*B703</f>
        <v>0</v>
      </c>
    </row>
    <row r="704" spans="1:17" ht="12.75">
      <c r="A704" s="186">
        <v>12319</v>
      </c>
      <c r="B704" s="114"/>
      <c r="C704" s="128" t="s">
        <v>41</v>
      </c>
      <c r="D704" s="138">
        <v>20</v>
      </c>
      <c r="E704" s="128">
        <v>2</v>
      </c>
      <c r="F704" s="118">
        <f>G704*137</f>
        <v>141.11</v>
      </c>
      <c r="G704" s="291">
        <v>1.03</v>
      </c>
      <c r="H704" s="132">
        <v>1</v>
      </c>
      <c r="I704" s="133" t="s">
        <v>195</v>
      </c>
      <c r="J704" s="161" t="s">
        <v>303</v>
      </c>
      <c r="K704" s="277" t="s">
        <v>901</v>
      </c>
      <c r="L704" s="143" t="s">
        <v>323</v>
      </c>
      <c r="M704" s="163">
        <v>67</v>
      </c>
      <c r="N704" s="128" t="s">
        <v>44</v>
      </c>
      <c r="O704" s="128" t="s">
        <v>41</v>
      </c>
      <c r="P704" s="128">
        <v>1</v>
      </c>
      <c r="Q704" s="126">
        <f>(D704*G704)*B704</f>
        <v>0</v>
      </c>
    </row>
    <row r="705" spans="1:17" ht="12.75">
      <c r="A705" s="98"/>
      <c r="B705" s="186"/>
      <c r="C705" s="283"/>
      <c r="D705" s="283"/>
      <c r="E705" s="284"/>
      <c r="F705" s="118">
        <f>G705*137</f>
        <v>0</v>
      </c>
      <c r="G705" s="297"/>
      <c r="H705" s="191"/>
      <c r="I705" s="295"/>
      <c r="J705" s="128"/>
      <c r="K705" s="288" t="s">
        <v>902</v>
      </c>
      <c r="L705" s="143"/>
      <c r="M705" s="163"/>
      <c r="N705" s="128"/>
      <c r="O705" s="146"/>
      <c r="P705" s="146"/>
      <c r="Q705" s="290" t="s">
        <v>15</v>
      </c>
    </row>
    <row r="706" spans="1:17" ht="12.75">
      <c r="A706" s="186">
        <v>12325</v>
      </c>
      <c r="B706" s="114"/>
      <c r="C706" s="128" t="s">
        <v>41</v>
      </c>
      <c r="D706" s="128">
        <v>15</v>
      </c>
      <c r="E706" s="128">
        <v>1</v>
      </c>
      <c r="F706" s="118">
        <f>G706*137</f>
        <v>226.04999999999998</v>
      </c>
      <c r="G706" s="291">
        <v>1.65</v>
      </c>
      <c r="H706" s="183">
        <v>1</v>
      </c>
      <c r="I706" s="184" t="s">
        <v>195</v>
      </c>
      <c r="J706" s="128"/>
      <c r="K706" s="98" t="s">
        <v>903</v>
      </c>
      <c r="L706" s="143" t="s">
        <v>691</v>
      </c>
      <c r="M706" s="163">
        <v>67</v>
      </c>
      <c r="N706" s="128" t="s">
        <v>44</v>
      </c>
      <c r="O706" s="128" t="s">
        <v>41</v>
      </c>
      <c r="P706" s="128">
        <v>1</v>
      </c>
      <c r="Q706" s="126">
        <f>(D706*G706)*B706</f>
        <v>0</v>
      </c>
    </row>
    <row r="707" spans="1:17" ht="12.75">
      <c r="A707" s="186">
        <v>12326</v>
      </c>
      <c r="B707" s="148"/>
      <c r="C707" s="128" t="s">
        <v>41</v>
      </c>
      <c r="D707" s="128">
        <v>15</v>
      </c>
      <c r="E707" s="128">
        <v>1</v>
      </c>
      <c r="F707" s="118">
        <f>G707*137</f>
        <v>124.67</v>
      </c>
      <c r="G707" s="291">
        <v>0.91</v>
      </c>
      <c r="H707" s="132">
        <v>1</v>
      </c>
      <c r="I707" s="133" t="s">
        <v>195</v>
      </c>
      <c r="J707" s="128"/>
      <c r="K707" s="277" t="s">
        <v>904</v>
      </c>
      <c r="L707" s="143" t="s">
        <v>691</v>
      </c>
      <c r="M707" s="163">
        <v>67</v>
      </c>
      <c r="N707" s="128" t="s">
        <v>44</v>
      </c>
      <c r="O707" s="128" t="s">
        <v>41</v>
      </c>
      <c r="P707" s="128">
        <v>1</v>
      </c>
      <c r="Q707" s="177">
        <f>(D707*G707)*B707</f>
        <v>0</v>
      </c>
    </row>
    <row r="708" spans="1:17" ht="12.75">
      <c r="A708" s="186">
        <v>12327</v>
      </c>
      <c r="B708" s="148"/>
      <c r="C708" s="128" t="s">
        <v>41</v>
      </c>
      <c r="D708" s="128">
        <v>15</v>
      </c>
      <c r="E708" s="128">
        <v>1</v>
      </c>
      <c r="F708" s="118">
        <f>G708*137</f>
        <v>245.23000000000002</v>
      </c>
      <c r="G708" s="291">
        <v>1.79</v>
      </c>
      <c r="H708" s="132">
        <v>1</v>
      </c>
      <c r="I708" s="133" t="s">
        <v>195</v>
      </c>
      <c r="J708" s="128"/>
      <c r="K708" s="277" t="s">
        <v>905</v>
      </c>
      <c r="L708" s="143" t="s">
        <v>691</v>
      </c>
      <c r="M708" s="163">
        <v>67</v>
      </c>
      <c r="N708" s="128" t="s">
        <v>44</v>
      </c>
      <c r="O708" s="128" t="s">
        <v>41</v>
      </c>
      <c r="P708" s="128">
        <v>1</v>
      </c>
      <c r="Q708" s="126">
        <f>(D708*G708)*B708</f>
        <v>0</v>
      </c>
    </row>
    <row r="709" spans="1:17" ht="12.75">
      <c r="A709" s="186">
        <v>12328</v>
      </c>
      <c r="B709" s="148"/>
      <c r="C709" s="128" t="s">
        <v>41</v>
      </c>
      <c r="D709" s="128">
        <v>15</v>
      </c>
      <c r="E709" s="128">
        <v>1</v>
      </c>
      <c r="F709" s="118">
        <f>G709*137</f>
        <v>239.75</v>
      </c>
      <c r="G709" s="291">
        <v>1.75</v>
      </c>
      <c r="H709" s="132">
        <v>1</v>
      </c>
      <c r="I709" s="133" t="s">
        <v>195</v>
      </c>
      <c r="J709" s="128"/>
      <c r="K709" s="98" t="s">
        <v>906</v>
      </c>
      <c r="L709" s="143" t="s">
        <v>691</v>
      </c>
      <c r="M709" s="163">
        <v>67</v>
      </c>
      <c r="N709" s="128" t="s">
        <v>44</v>
      </c>
      <c r="O709" s="128" t="s">
        <v>41</v>
      </c>
      <c r="P709" s="128">
        <v>1</v>
      </c>
      <c r="Q709" s="126">
        <f>(D709*G709)*B709</f>
        <v>0</v>
      </c>
    </row>
    <row r="710" spans="1:17" ht="12.75">
      <c r="A710" s="186">
        <v>12329</v>
      </c>
      <c r="B710" s="148"/>
      <c r="C710" s="128" t="s">
        <v>41</v>
      </c>
      <c r="D710" s="128">
        <v>15</v>
      </c>
      <c r="E710" s="128">
        <v>1</v>
      </c>
      <c r="F710" s="118">
        <f>G710*137</f>
        <v>124.67</v>
      </c>
      <c r="G710" s="291">
        <v>0.91</v>
      </c>
      <c r="H710" s="132">
        <v>1</v>
      </c>
      <c r="I710" s="133" t="s">
        <v>195</v>
      </c>
      <c r="J710" s="128"/>
      <c r="K710" s="98" t="s">
        <v>907</v>
      </c>
      <c r="L710" s="143" t="s">
        <v>691</v>
      </c>
      <c r="M710" s="163">
        <v>67</v>
      </c>
      <c r="N710" s="128" t="s">
        <v>44</v>
      </c>
      <c r="O710" s="128" t="s">
        <v>41</v>
      </c>
      <c r="P710" s="128">
        <v>1</v>
      </c>
      <c r="Q710" s="126">
        <f>(D710*G710)*B710</f>
        <v>0</v>
      </c>
    </row>
    <row r="711" spans="1:17" ht="12.75">
      <c r="A711" s="186">
        <v>12330</v>
      </c>
      <c r="B711" s="114"/>
      <c r="C711" s="128" t="s">
        <v>41</v>
      </c>
      <c r="D711" s="128">
        <v>25</v>
      </c>
      <c r="E711" s="128">
        <v>8</v>
      </c>
      <c r="F711" s="118">
        <f>G711*137</f>
        <v>128.78</v>
      </c>
      <c r="G711" s="291">
        <v>0.94</v>
      </c>
      <c r="H711" s="132">
        <v>1</v>
      </c>
      <c r="I711" s="133" t="s">
        <v>195</v>
      </c>
      <c r="J711" s="128"/>
      <c r="K711" s="98" t="s">
        <v>908</v>
      </c>
      <c r="L711" s="143" t="s">
        <v>357</v>
      </c>
      <c r="M711" s="163">
        <v>67</v>
      </c>
      <c r="N711" s="128" t="s">
        <v>44</v>
      </c>
      <c r="O711" s="128" t="s">
        <v>41</v>
      </c>
      <c r="P711" s="128">
        <v>1</v>
      </c>
      <c r="Q711" s="126">
        <f>(D711*G711)*B711</f>
        <v>0</v>
      </c>
    </row>
    <row r="712" spans="1:17" ht="12.75">
      <c r="A712" s="186">
        <v>12331</v>
      </c>
      <c r="B712" s="114"/>
      <c r="C712" s="128" t="s">
        <v>41</v>
      </c>
      <c r="D712" s="128">
        <v>30</v>
      </c>
      <c r="E712" s="128">
        <v>10</v>
      </c>
      <c r="F712" s="118">
        <f>G712*137</f>
        <v>130.15</v>
      </c>
      <c r="G712" s="291">
        <v>0.95</v>
      </c>
      <c r="H712" s="132">
        <v>1</v>
      </c>
      <c r="I712" s="133" t="s">
        <v>195</v>
      </c>
      <c r="J712" s="128"/>
      <c r="K712" s="98" t="s">
        <v>909</v>
      </c>
      <c r="L712" s="143" t="s">
        <v>660</v>
      </c>
      <c r="M712" s="163">
        <v>67</v>
      </c>
      <c r="N712" s="128" t="s">
        <v>44</v>
      </c>
      <c r="O712" s="128" t="s">
        <v>41</v>
      </c>
      <c r="P712" s="128">
        <v>1</v>
      </c>
      <c r="Q712" s="126">
        <f>(D712*G712)*B712</f>
        <v>0</v>
      </c>
    </row>
    <row r="713" spans="1:17" ht="12.75">
      <c r="A713" s="186">
        <v>12332</v>
      </c>
      <c r="B713" s="114"/>
      <c r="C713" s="128" t="s">
        <v>41</v>
      </c>
      <c r="D713" s="128">
        <v>25</v>
      </c>
      <c r="E713" s="128">
        <v>1</v>
      </c>
      <c r="F713" s="118">
        <f>G713*137</f>
        <v>139.74</v>
      </c>
      <c r="G713" s="291">
        <v>1.02</v>
      </c>
      <c r="H713" s="132">
        <v>1</v>
      </c>
      <c r="I713" s="133" t="s">
        <v>195</v>
      </c>
      <c r="J713" s="128"/>
      <c r="K713" s="98" t="s">
        <v>910</v>
      </c>
      <c r="L713" s="143" t="s">
        <v>295</v>
      </c>
      <c r="M713" s="163">
        <v>67</v>
      </c>
      <c r="N713" s="128" t="s">
        <v>44</v>
      </c>
      <c r="O713" s="128" t="s">
        <v>41</v>
      </c>
      <c r="P713" s="128">
        <v>1</v>
      </c>
      <c r="Q713" s="126">
        <f>(D713*G713)*B713</f>
        <v>0</v>
      </c>
    </row>
    <row r="714" spans="1:17" ht="12.75">
      <c r="A714" s="186">
        <v>12333</v>
      </c>
      <c r="B714" s="114"/>
      <c r="C714" s="128" t="s">
        <v>41</v>
      </c>
      <c r="D714" s="128">
        <v>20</v>
      </c>
      <c r="E714" s="128">
        <v>10</v>
      </c>
      <c r="F714" s="118">
        <f>G714*137</f>
        <v>119.19</v>
      </c>
      <c r="G714" s="291">
        <v>0.87</v>
      </c>
      <c r="H714" s="132">
        <v>1</v>
      </c>
      <c r="I714" s="133" t="s">
        <v>195</v>
      </c>
      <c r="J714" s="128"/>
      <c r="K714" s="98" t="s">
        <v>911</v>
      </c>
      <c r="L714" s="143" t="s">
        <v>439</v>
      </c>
      <c r="M714" s="163">
        <v>67</v>
      </c>
      <c r="N714" s="128" t="s">
        <v>44</v>
      </c>
      <c r="O714" s="128" t="s">
        <v>41</v>
      </c>
      <c r="P714" s="128">
        <v>1</v>
      </c>
      <c r="Q714" s="126">
        <f>(D714*G714)*B714</f>
        <v>0</v>
      </c>
    </row>
    <row r="715" spans="1:17" ht="12.75">
      <c r="A715" s="186">
        <v>12334</v>
      </c>
      <c r="B715" s="114"/>
      <c r="C715" s="128" t="s">
        <v>41</v>
      </c>
      <c r="D715" s="128">
        <v>30</v>
      </c>
      <c r="E715" s="128">
        <v>20</v>
      </c>
      <c r="F715" s="118">
        <f>G715*137</f>
        <v>79.46000000000001</v>
      </c>
      <c r="G715" s="291">
        <v>0.5800000000000001</v>
      </c>
      <c r="H715" s="132">
        <v>1</v>
      </c>
      <c r="I715" s="133" t="s">
        <v>195</v>
      </c>
      <c r="J715" s="128"/>
      <c r="K715" s="277" t="s">
        <v>536</v>
      </c>
      <c r="L715" s="143" t="s">
        <v>660</v>
      </c>
      <c r="M715" s="163">
        <v>67</v>
      </c>
      <c r="N715" s="128" t="s">
        <v>44</v>
      </c>
      <c r="O715" s="128" t="s">
        <v>41</v>
      </c>
      <c r="P715" s="128">
        <v>1</v>
      </c>
      <c r="Q715" s="126">
        <f>(D715*G715)*B715</f>
        <v>0</v>
      </c>
    </row>
    <row r="716" spans="1:17" ht="12.75">
      <c r="A716" s="98"/>
      <c r="B716" s="186"/>
      <c r="C716" s="283"/>
      <c r="D716" s="283"/>
      <c r="E716" s="284"/>
      <c r="F716" s="118">
        <f>G716*137</f>
        <v>0</v>
      </c>
      <c r="G716" s="292"/>
      <c r="H716" s="298"/>
      <c r="I716" s="299"/>
      <c r="J716" s="138"/>
      <c r="K716" s="300" t="s">
        <v>912</v>
      </c>
      <c r="L716" s="136"/>
      <c r="M716" s="137"/>
      <c r="N716" s="138"/>
      <c r="O716" s="138"/>
      <c r="P716" s="138"/>
      <c r="Q716" s="126" t="s">
        <v>15</v>
      </c>
    </row>
    <row r="717" spans="1:17" ht="12.75">
      <c r="A717" s="186">
        <v>10271</v>
      </c>
      <c r="B717" s="301"/>
      <c r="C717" s="128" t="s">
        <v>41</v>
      </c>
      <c r="D717" s="128">
        <v>8</v>
      </c>
      <c r="E717" s="128">
        <v>1</v>
      </c>
      <c r="F717" s="118">
        <f>G717*137</f>
        <v>349.34999999999997</v>
      </c>
      <c r="G717" s="291">
        <v>2.55</v>
      </c>
      <c r="H717" s="132">
        <v>1</v>
      </c>
      <c r="I717" s="133" t="s">
        <v>195</v>
      </c>
      <c r="J717" s="161" t="s">
        <v>913</v>
      </c>
      <c r="K717" s="277" t="s">
        <v>914</v>
      </c>
      <c r="L717" s="143" t="s">
        <v>915</v>
      </c>
      <c r="M717" s="163">
        <v>67</v>
      </c>
      <c r="N717" s="138" t="s">
        <v>44</v>
      </c>
      <c r="O717" s="138" t="s">
        <v>41</v>
      </c>
      <c r="P717" s="138">
        <v>1</v>
      </c>
      <c r="Q717" s="126">
        <f>(D717*G717)*B717</f>
        <v>0</v>
      </c>
    </row>
    <row r="718" spans="1:17" ht="12.75">
      <c r="A718" s="186">
        <v>10272</v>
      </c>
      <c r="B718" s="301"/>
      <c r="C718" s="128" t="s">
        <v>41</v>
      </c>
      <c r="D718" s="128">
        <v>8</v>
      </c>
      <c r="E718" s="128">
        <v>1</v>
      </c>
      <c r="F718" s="118">
        <f>G718*137</f>
        <v>327.43</v>
      </c>
      <c r="G718" s="291">
        <v>2.39</v>
      </c>
      <c r="H718" s="132">
        <v>1</v>
      </c>
      <c r="I718" s="133" t="s">
        <v>195</v>
      </c>
      <c r="J718" s="161" t="s">
        <v>913</v>
      </c>
      <c r="K718" s="277" t="s">
        <v>916</v>
      </c>
      <c r="L718" s="143" t="s">
        <v>915</v>
      </c>
      <c r="M718" s="163">
        <v>67</v>
      </c>
      <c r="N718" s="138" t="s">
        <v>44</v>
      </c>
      <c r="O718" s="138" t="s">
        <v>41</v>
      </c>
      <c r="P718" s="138">
        <v>1</v>
      </c>
      <c r="Q718" s="126">
        <f>(D718*G718)*B718</f>
        <v>0</v>
      </c>
    </row>
    <row r="719" spans="1:17" ht="12.75">
      <c r="A719" s="186">
        <v>10273</v>
      </c>
      <c r="B719" s="301"/>
      <c r="C719" s="128" t="s">
        <v>41</v>
      </c>
      <c r="D719" s="128">
        <v>8</v>
      </c>
      <c r="E719" s="128">
        <v>1</v>
      </c>
      <c r="F719" s="118">
        <f>G719*137</f>
        <v>338.39000000000004</v>
      </c>
      <c r="G719" s="291">
        <v>2.47</v>
      </c>
      <c r="H719" s="132">
        <v>1</v>
      </c>
      <c r="I719" s="133" t="s">
        <v>195</v>
      </c>
      <c r="J719" s="161" t="s">
        <v>913</v>
      </c>
      <c r="K719" s="277" t="s">
        <v>917</v>
      </c>
      <c r="L719" s="143" t="s">
        <v>915</v>
      </c>
      <c r="M719" s="163">
        <v>67</v>
      </c>
      <c r="N719" s="138" t="s">
        <v>44</v>
      </c>
      <c r="O719" s="138" t="s">
        <v>41</v>
      </c>
      <c r="P719" s="138">
        <v>1</v>
      </c>
      <c r="Q719" s="126">
        <f>(D719*G719)*B719</f>
        <v>0</v>
      </c>
    </row>
    <row r="720" spans="1:17" ht="12.75">
      <c r="A720" s="186">
        <v>10274</v>
      </c>
      <c r="B720" s="301"/>
      <c r="C720" s="128" t="s">
        <v>41</v>
      </c>
      <c r="D720" s="128">
        <v>8</v>
      </c>
      <c r="E720" s="128">
        <v>1</v>
      </c>
      <c r="F720" s="118">
        <f>G720*137</f>
        <v>489.09</v>
      </c>
      <c r="G720" s="291">
        <v>3.57</v>
      </c>
      <c r="H720" s="132">
        <v>1</v>
      </c>
      <c r="I720" s="133" t="s">
        <v>195</v>
      </c>
      <c r="J720" s="161" t="s">
        <v>913</v>
      </c>
      <c r="K720" s="277" t="s">
        <v>918</v>
      </c>
      <c r="L720" s="143" t="s">
        <v>915</v>
      </c>
      <c r="M720" s="163">
        <v>67</v>
      </c>
      <c r="N720" s="138" t="s">
        <v>44</v>
      </c>
      <c r="O720" s="138" t="s">
        <v>41</v>
      </c>
      <c r="P720" s="138">
        <v>1</v>
      </c>
      <c r="Q720" s="126">
        <f>(D720*G720)*B720</f>
        <v>0</v>
      </c>
    </row>
    <row r="721" spans="1:17" ht="12.75">
      <c r="A721" s="186">
        <v>10275</v>
      </c>
      <c r="B721" s="301"/>
      <c r="C721" s="128" t="s">
        <v>41</v>
      </c>
      <c r="D721" s="128">
        <v>8</v>
      </c>
      <c r="E721" s="128">
        <v>1</v>
      </c>
      <c r="F721" s="118">
        <f>G721*137</f>
        <v>380.85999999999996</v>
      </c>
      <c r="G721" s="291">
        <v>2.78</v>
      </c>
      <c r="H721" s="132">
        <v>1</v>
      </c>
      <c r="I721" s="133" t="s">
        <v>195</v>
      </c>
      <c r="J721" s="161" t="s">
        <v>303</v>
      </c>
      <c r="K721" s="277" t="s">
        <v>919</v>
      </c>
      <c r="L721" s="143" t="s">
        <v>915</v>
      </c>
      <c r="M721" s="163">
        <v>68</v>
      </c>
      <c r="N721" s="138" t="s">
        <v>44</v>
      </c>
      <c r="O721" s="138" t="s">
        <v>41</v>
      </c>
      <c r="P721" s="138">
        <v>1</v>
      </c>
      <c r="Q721" s="126">
        <f>(D721*G721)*B721</f>
        <v>0</v>
      </c>
    </row>
    <row r="722" spans="1:17" ht="12.75">
      <c r="A722" s="186">
        <v>10276</v>
      </c>
      <c r="B722" s="301"/>
      <c r="C722" s="128" t="s">
        <v>41</v>
      </c>
      <c r="D722" s="128">
        <v>8</v>
      </c>
      <c r="E722" s="128">
        <v>1</v>
      </c>
      <c r="F722" s="118">
        <f>G722*137</f>
        <v>454.84</v>
      </c>
      <c r="G722" s="291">
        <v>3.32</v>
      </c>
      <c r="H722" s="132">
        <v>1</v>
      </c>
      <c r="I722" s="133" t="s">
        <v>195</v>
      </c>
      <c r="J722" s="161" t="s">
        <v>303</v>
      </c>
      <c r="K722" s="277" t="s">
        <v>920</v>
      </c>
      <c r="L722" s="143" t="s">
        <v>915</v>
      </c>
      <c r="M722" s="163">
        <v>68</v>
      </c>
      <c r="N722" s="138" t="s">
        <v>44</v>
      </c>
      <c r="O722" s="138" t="s">
        <v>41</v>
      </c>
      <c r="P722" s="138">
        <v>1</v>
      </c>
      <c r="Q722" s="126">
        <f>(D722*G722)*B722</f>
        <v>0</v>
      </c>
    </row>
    <row r="723" spans="1:17" ht="12.75">
      <c r="A723" s="186">
        <v>10277</v>
      </c>
      <c r="B723" s="301"/>
      <c r="C723" s="128" t="s">
        <v>41</v>
      </c>
      <c r="D723" s="128">
        <v>8</v>
      </c>
      <c r="E723" s="128">
        <v>1</v>
      </c>
      <c r="F723" s="118">
        <f>G723*137</f>
        <v>454.84</v>
      </c>
      <c r="G723" s="291">
        <v>3.32</v>
      </c>
      <c r="H723" s="132">
        <v>1</v>
      </c>
      <c r="I723" s="133" t="s">
        <v>195</v>
      </c>
      <c r="J723" s="161" t="s">
        <v>303</v>
      </c>
      <c r="K723" s="98" t="s">
        <v>921</v>
      </c>
      <c r="L723" s="143" t="s">
        <v>915</v>
      </c>
      <c r="M723" s="163">
        <v>68</v>
      </c>
      <c r="N723" s="138" t="s">
        <v>44</v>
      </c>
      <c r="O723" s="138" t="s">
        <v>41</v>
      </c>
      <c r="P723" s="138">
        <v>1</v>
      </c>
      <c r="Q723" s="126">
        <f>(D723*G723)*B723</f>
        <v>0</v>
      </c>
    </row>
    <row r="724" spans="1:17" ht="12.75">
      <c r="A724" s="186">
        <v>10278</v>
      </c>
      <c r="B724" s="301"/>
      <c r="C724" s="128" t="s">
        <v>41</v>
      </c>
      <c r="D724" s="128">
        <v>8</v>
      </c>
      <c r="E724" s="128">
        <v>1</v>
      </c>
      <c r="F724" s="118">
        <f>G724*137</f>
        <v>432.92</v>
      </c>
      <c r="G724" s="291">
        <v>3.16</v>
      </c>
      <c r="H724" s="132">
        <v>1</v>
      </c>
      <c r="I724" s="133" t="s">
        <v>195</v>
      </c>
      <c r="J724" s="161" t="s">
        <v>303</v>
      </c>
      <c r="K724" s="98" t="s">
        <v>922</v>
      </c>
      <c r="L724" s="143" t="s">
        <v>915</v>
      </c>
      <c r="M724" s="163">
        <v>68</v>
      </c>
      <c r="N724" s="138" t="s">
        <v>44</v>
      </c>
      <c r="O724" s="138" t="s">
        <v>41</v>
      </c>
      <c r="P724" s="138">
        <v>1</v>
      </c>
      <c r="Q724" s="126">
        <f>(D724*G724)*B724</f>
        <v>0</v>
      </c>
    </row>
    <row r="725" spans="1:17" ht="12.75">
      <c r="A725" s="98"/>
      <c r="B725" s="186"/>
      <c r="C725" s="283"/>
      <c r="D725" s="283"/>
      <c r="E725" s="284"/>
      <c r="F725" s="118">
        <f>G725*137</f>
        <v>0</v>
      </c>
      <c r="G725" s="285"/>
      <c r="H725" s="191"/>
      <c r="I725" s="295"/>
      <c r="J725" s="282"/>
      <c r="K725" s="302" t="s">
        <v>662</v>
      </c>
      <c r="L725" s="179"/>
      <c r="M725" s="303"/>
      <c r="N725" s="146"/>
      <c r="O725" s="146"/>
      <c r="P725" s="146"/>
      <c r="Q725" s="290" t="s">
        <v>15</v>
      </c>
    </row>
    <row r="726" spans="1:17" ht="12.75">
      <c r="A726" s="186">
        <v>10242</v>
      </c>
      <c r="B726" s="114"/>
      <c r="C726" s="128" t="s">
        <v>41</v>
      </c>
      <c r="D726" s="128">
        <v>30</v>
      </c>
      <c r="E726" s="128">
        <v>8</v>
      </c>
      <c r="F726" s="118">
        <f>G726*137</f>
        <v>73.98</v>
      </c>
      <c r="G726" s="291">
        <v>0.54</v>
      </c>
      <c r="H726" s="183">
        <v>1</v>
      </c>
      <c r="I726" s="184" t="s">
        <v>195</v>
      </c>
      <c r="J726" s="161"/>
      <c r="K726" s="277" t="s">
        <v>923</v>
      </c>
      <c r="L726" s="143" t="s">
        <v>338</v>
      </c>
      <c r="M726" s="163">
        <v>68</v>
      </c>
      <c r="N726" s="128" t="s">
        <v>44</v>
      </c>
      <c r="O726" s="128" t="s">
        <v>41</v>
      </c>
      <c r="P726" s="128">
        <v>1</v>
      </c>
      <c r="Q726" s="126">
        <f>(D726*G726)*B726</f>
        <v>0</v>
      </c>
    </row>
    <row r="727" spans="1:17" ht="12.75">
      <c r="A727" s="186">
        <v>10243</v>
      </c>
      <c r="B727" s="264"/>
      <c r="C727" s="128" t="s">
        <v>41</v>
      </c>
      <c r="D727" s="128">
        <v>30</v>
      </c>
      <c r="E727" s="128">
        <v>10</v>
      </c>
      <c r="F727" s="118">
        <f>G727*137</f>
        <v>84.94</v>
      </c>
      <c r="G727" s="291">
        <v>0.62</v>
      </c>
      <c r="H727" s="132">
        <v>1</v>
      </c>
      <c r="I727" s="133" t="s">
        <v>195</v>
      </c>
      <c r="J727" s="161"/>
      <c r="K727" s="277" t="s">
        <v>924</v>
      </c>
      <c r="L727" s="143" t="s">
        <v>357</v>
      </c>
      <c r="M727" s="163">
        <v>68</v>
      </c>
      <c r="N727" s="128" t="s">
        <v>44</v>
      </c>
      <c r="O727" s="128" t="s">
        <v>41</v>
      </c>
      <c r="P727" s="128">
        <v>1</v>
      </c>
      <c r="Q727" s="177">
        <f>(D727*G727)*B727</f>
        <v>0</v>
      </c>
    </row>
    <row r="728" spans="1:17" ht="12.75">
      <c r="A728" s="186">
        <v>10244</v>
      </c>
      <c r="B728" s="264"/>
      <c r="C728" s="128" t="s">
        <v>41</v>
      </c>
      <c r="D728" s="128">
        <v>30</v>
      </c>
      <c r="E728" s="128">
        <v>10</v>
      </c>
      <c r="F728" s="118">
        <f>G728*137</f>
        <v>90.42</v>
      </c>
      <c r="G728" s="291">
        <v>0.66</v>
      </c>
      <c r="H728" s="132">
        <v>1</v>
      </c>
      <c r="I728" s="133" t="s">
        <v>195</v>
      </c>
      <c r="J728" s="161" t="s">
        <v>303</v>
      </c>
      <c r="K728" s="277" t="s">
        <v>925</v>
      </c>
      <c r="L728" s="143" t="s">
        <v>357</v>
      </c>
      <c r="M728" s="163">
        <v>68</v>
      </c>
      <c r="N728" s="128" t="s">
        <v>44</v>
      </c>
      <c r="O728" s="128" t="s">
        <v>41</v>
      </c>
      <c r="P728" s="128">
        <v>1</v>
      </c>
      <c r="Q728" s="126">
        <f>(D728*G728)*B728</f>
        <v>0</v>
      </c>
    </row>
    <row r="729" spans="1:17" ht="12.75">
      <c r="A729" s="186">
        <v>12340</v>
      </c>
      <c r="B729" s="264"/>
      <c r="C729" s="128" t="s">
        <v>41</v>
      </c>
      <c r="D729" s="128">
        <v>30</v>
      </c>
      <c r="E729" s="128">
        <v>15</v>
      </c>
      <c r="F729" s="118">
        <f>G729*137</f>
        <v>110.97000000000001</v>
      </c>
      <c r="G729" s="291">
        <v>0.81</v>
      </c>
      <c r="H729" s="132">
        <v>1</v>
      </c>
      <c r="I729" s="133" t="s">
        <v>195</v>
      </c>
      <c r="J729" s="161" t="s">
        <v>303</v>
      </c>
      <c r="K729" s="98" t="s">
        <v>926</v>
      </c>
      <c r="L729" s="143" t="s">
        <v>357</v>
      </c>
      <c r="M729" s="163">
        <v>68</v>
      </c>
      <c r="N729" s="128" t="s">
        <v>44</v>
      </c>
      <c r="O729" s="128" t="s">
        <v>41</v>
      </c>
      <c r="P729" s="128">
        <v>1</v>
      </c>
      <c r="Q729" s="126">
        <f>(D729*G729)*B729</f>
        <v>0</v>
      </c>
    </row>
    <row r="730" spans="1:17" ht="12.75">
      <c r="A730" s="186">
        <v>12341</v>
      </c>
      <c r="B730" s="264"/>
      <c r="C730" s="128" t="s">
        <v>41</v>
      </c>
      <c r="D730" s="128">
        <v>30</v>
      </c>
      <c r="E730" s="128">
        <v>15</v>
      </c>
      <c r="F730" s="118">
        <f>G730*137</f>
        <v>110.97000000000001</v>
      </c>
      <c r="G730" s="291">
        <v>0.81</v>
      </c>
      <c r="H730" s="132">
        <v>1</v>
      </c>
      <c r="I730" s="133" t="s">
        <v>195</v>
      </c>
      <c r="J730" s="161" t="s">
        <v>303</v>
      </c>
      <c r="K730" s="98" t="s">
        <v>907</v>
      </c>
      <c r="L730" s="143" t="s">
        <v>357</v>
      </c>
      <c r="M730" s="163">
        <v>68</v>
      </c>
      <c r="N730" s="128" t="s">
        <v>44</v>
      </c>
      <c r="O730" s="128" t="s">
        <v>41</v>
      </c>
      <c r="P730" s="128">
        <v>1</v>
      </c>
      <c r="Q730" s="126">
        <f>(D730*G730)*B730</f>
        <v>0</v>
      </c>
    </row>
    <row r="731" spans="1:17" ht="12.75">
      <c r="A731" s="186">
        <v>12342</v>
      </c>
      <c r="B731" s="264"/>
      <c r="C731" s="128" t="s">
        <v>41</v>
      </c>
      <c r="D731" s="128">
        <v>30</v>
      </c>
      <c r="E731" s="128">
        <v>15</v>
      </c>
      <c r="F731" s="118">
        <f>G731*137</f>
        <v>110.97000000000001</v>
      </c>
      <c r="G731" s="291">
        <v>0.81</v>
      </c>
      <c r="H731" s="132">
        <v>1</v>
      </c>
      <c r="I731" s="133" t="s">
        <v>195</v>
      </c>
      <c r="J731" s="161" t="s">
        <v>303</v>
      </c>
      <c r="K731" s="98" t="s">
        <v>927</v>
      </c>
      <c r="L731" s="143" t="s">
        <v>357</v>
      </c>
      <c r="M731" s="163">
        <v>68</v>
      </c>
      <c r="N731" s="128" t="s">
        <v>44</v>
      </c>
      <c r="O731" s="128" t="s">
        <v>41</v>
      </c>
      <c r="P731" s="128">
        <v>1</v>
      </c>
      <c r="Q731" s="126">
        <f>(D731*G731)*B731</f>
        <v>0</v>
      </c>
    </row>
    <row r="732" spans="1:17" ht="12.75">
      <c r="A732" s="186">
        <v>12343</v>
      </c>
      <c r="B732" s="264"/>
      <c r="C732" s="128" t="s">
        <v>41</v>
      </c>
      <c r="D732" s="128">
        <v>30</v>
      </c>
      <c r="E732" s="128">
        <v>15</v>
      </c>
      <c r="F732" s="118">
        <f>G732*137</f>
        <v>110.97000000000001</v>
      </c>
      <c r="G732" s="291">
        <v>0.81</v>
      </c>
      <c r="H732" s="132">
        <v>1</v>
      </c>
      <c r="I732" s="133" t="s">
        <v>195</v>
      </c>
      <c r="J732" s="161" t="s">
        <v>303</v>
      </c>
      <c r="K732" s="98" t="s">
        <v>928</v>
      </c>
      <c r="L732" s="143" t="s">
        <v>357</v>
      </c>
      <c r="M732" s="163">
        <v>68</v>
      </c>
      <c r="N732" s="128" t="s">
        <v>44</v>
      </c>
      <c r="O732" s="128" t="s">
        <v>41</v>
      </c>
      <c r="P732" s="128">
        <v>1</v>
      </c>
      <c r="Q732" s="126">
        <f>(D732*G732)*B732</f>
        <v>0</v>
      </c>
    </row>
    <row r="733" spans="1:17" ht="12.75">
      <c r="A733" s="98"/>
      <c r="B733" s="186"/>
      <c r="C733" s="283"/>
      <c r="D733" s="283"/>
      <c r="E733" s="284"/>
      <c r="F733" s="118">
        <f>G733*137</f>
        <v>0</v>
      </c>
      <c r="G733" s="297"/>
      <c r="H733" s="191"/>
      <c r="I733" s="295"/>
      <c r="J733" s="146"/>
      <c r="K733" s="304" t="s">
        <v>334</v>
      </c>
      <c r="L733" s="136"/>
      <c r="M733" s="137"/>
      <c r="N733" s="138"/>
      <c r="O733" s="138"/>
      <c r="P733" s="138"/>
      <c r="Q733" s="126" t="s">
        <v>15</v>
      </c>
    </row>
    <row r="734" spans="1:17" ht="12.75">
      <c r="A734" s="186">
        <v>12350</v>
      </c>
      <c r="B734" s="264"/>
      <c r="C734" s="128" t="s">
        <v>41</v>
      </c>
      <c r="D734" s="128">
        <v>25</v>
      </c>
      <c r="E734" s="128">
        <v>10</v>
      </c>
      <c r="F734" s="118">
        <f>G734*137</f>
        <v>100.00999999999999</v>
      </c>
      <c r="G734" s="291">
        <v>0.73</v>
      </c>
      <c r="H734" s="183">
        <v>1</v>
      </c>
      <c r="I734" s="184" t="s">
        <v>195</v>
      </c>
      <c r="J734" s="161" t="s">
        <v>121</v>
      </c>
      <c r="K734" s="277" t="s">
        <v>929</v>
      </c>
      <c r="L734" s="143" t="s">
        <v>128</v>
      </c>
      <c r="M734" s="163">
        <v>68</v>
      </c>
      <c r="N734" s="138" t="s">
        <v>44</v>
      </c>
      <c r="O734" s="138" t="s">
        <v>41</v>
      </c>
      <c r="P734" s="138">
        <v>1</v>
      </c>
      <c r="Q734" s="126">
        <f>(D734*G734)*B734</f>
        <v>0</v>
      </c>
    </row>
    <row r="735" spans="1:17" ht="12.75">
      <c r="A735" s="186">
        <v>12351</v>
      </c>
      <c r="B735" s="264"/>
      <c r="C735" s="128" t="s">
        <v>41</v>
      </c>
      <c r="D735" s="128">
        <v>25</v>
      </c>
      <c r="E735" s="128">
        <v>10</v>
      </c>
      <c r="F735" s="118">
        <f>G735*137</f>
        <v>106.86</v>
      </c>
      <c r="G735" s="291">
        <v>0.78</v>
      </c>
      <c r="H735" s="132">
        <v>1</v>
      </c>
      <c r="I735" s="133" t="s">
        <v>195</v>
      </c>
      <c r="J735" s="161" t="s">
        <v>121</v>
      </c>
      <c r="K735" s="277" t="s">
        <v>344</v>
      </c>
      <c r="L735" s="143" t="s">
        <v>128</v>
      </c>
      <c r="M735" s="163">
        <v>68</v>
      </c>
      <c r="N735" s="138" t="s">
        <v>44</v>
      </c>
      <c r="O735" s="138" t="s">
        <v>41</v>
      </c>
      <c r="P735" s="138">
        <v>1</v>
      </c>
      <c r="Q735" s="126">
        <f>(D735*G735)*B735</f>
        <v>0</v>
      </c>
    </row>
    <row r="736" spans="1:17" ht="12.75">
      <c r="A736" s="186">
        <v>12352</v>
      </c>
      <c r="B736" s="264"/>
      <c r="C736" s="128" t="s">
        <v>41</v>
      </c>
      <c r="D736" s="128">
        <v>25</v>
      </c>
      <c r="E736" s="128">
        <v>10</v>
      </c>
      <c r="F736" s="118">
        <f>G736*137</f>
        <v>110.97000000000001</v>
      </c>
      <c r="G736" s="291">
        <v>0.81</v>
      </c>
      <c r="H736" s="132">
        <v>1</v>
      </c>
      <c r="I736" s="133" t="s">
        <v>195</v>
      </c>
      <c r="J736" s="161" t="s">
        <v>121</v>
      </c>
      <c r="K736" s="277" t="s">
        <v>930</v>
      </c>
      <c r="L736" s="143" t="s">
        <v>128</v>
      </c>
      <c r="M736" s="163">
        <v>68</v>
      </c>
      <c r="N736" s="138" t="s">
        <v>44</v>
      </c>
      <c r="O736" s="138" t="s">
        <v>41</v>
      </c>
      <c r="P736" s="138">
        <v>1</v>
      </c>
      <c r="Q736" s="126">
        <f>(D736*G736)*B736</f>
        <v>0</v>
      </c>
    </row>
    <row r="737" spans="1:17" ht="12.75">
      <c r="A737" s="186">
        <v>12353</v>
      </c>
      <c r="B737" s="264"/>
      <c r="C737" s="128" t="s">
        <v>41</v>
      </c>
      <c r="D737" s="128">
        <v>25</v>
      </c>
      <c r="E737" s="128">
        <v>10</v>
      </c>
      <c r="F737" s="118">
        <f>G737*137</f>
        <v>108.23</v>
      </c>
      <c r="G737" s="291">
        <v>0.79</v>
      </c>
      <c r="H737" s="132">
        <v>1</v>
      </c>
      <c r="I737" s="133" t="s">
        <v>195</v>
      </c>
      <c r="J737" s="161" t="s">
        <v>121</v>
      </c>
      <c r="K737" s="277" t="s">
        <v>931</v>
      </c>
      <c r="L737" s="143" t="s">
        <v>128</v>
      </c>
      <c r="M737" s="163">
        <v>68</v>
      </c>
      <c r="N737" s="138" t="s">
        <v>44</v>
      </c>
      <c r="O737" s="138" t="s">
        <v>41</v>
      </c>
      <c r="P737" s="138">
        <v>1</v>
      </c>
      <c r="Q737" s="126">
        <f>(D737*G737)*B737</f>
        <v>0</v>
      </c>
    </row>
    <row r="738" spans="1:17" ht="12.75">
      <c r="A738" s="186">
        <v>12354</v>
      </c>
      <c r="B738" s="264"/>
      <c r="C738" s="128" t="s">
        <v>41</v>
      </c>
      <c r="D738" s="128">
        <v>25</v>
      </c>
      <c r="E738" s="128">
        <v>10</v>
      </c>
      <c r="F738" s="118">
        <f>G738*137</f>
        <v>115.08</v>
      </c>
      <c r="G738" s="291">
        <v>0.84</v>
      </c>
      <c r="H738" s="132">
        <v>1</v>
      </c>
      <c r="I738" s="133" t="s">
        <v>195</v>
      </c>
      <c r="J738" s="161" t="s">
        <v>121</v>
      </c>
      <c r="K738" s="98" t="s">
        <v>932</v>
      </c>
      <c r="L738" s="143" t="s">
        <v>128</v>
      </c>
      <c r="M738" s="163">
        <v>68</v>
      </c>
      <c r="N738" s="138" t="s">
        <v>44</v>
      </c>
      <c r="O738" s="138" t="s">
        <v>41</v>
      </c>
      <c r="P738" s="138">
        <v>1</v>
      </c>
      <c r="Q738" s="126">
        <f>(D738*G738)*B738</f>
        <v>0</v>
      </c>
    </row>
    <row r="739" spans="1:17" ht="12.75">
      <c r="A739" s="186">
        <v>12355</v>
      </c>
      <c r="B739" s="264"/>
      <c r="C739" s="128" t="s">
        <v>41</v>
      </c>
      <c r="D739" s="128">
        <v>25</v>
      </c>
      <c r="E739" s="128">
        <v>10</v>
      </c>
      <c r="F739" s="118">
        <f>G739*137</f>
        <v>106.86</v>
      </c>
      <c r="G739" s="291">
        <v>0.78</v>
      </c>
      <c r="H739" s="132">
        <v>1</v>
      </c>
      <c r="I739" s="133" t="s">
        <v>195</v>
      </c>
      <c r="J739" s="161" t="s">
        <v>121</v>
      </c>
      <c r="K739" s="277" t="s">
        <v>536</v>
      </c>
      <c r="L739" s="143" t="s">
        <v>128</v>
      </c>
      <c r="M739" s="163">
        <v>69</v>
      </c>
      <c r="N739" s="138" t="s">
        <v>44</v>
      </c>
      <c r="O739" s="138" t="s">
        <v>41</v>
      </c>
      <c r="P739" s="138">
        <v>1</v>
      </c>
      <c r="Q739" s="126">
        <f>(D739*G739)*B739</f>
        <v>0</v>
      </c>
    </row>
    <row r="740" spans="1:17" ht="12.75">
      <c r="A740" s="186">
        <v>12356</v>
      </c>
      <c r="B740" s="264"/>
      <c r="C740" s="128" t="s">
        <v>41</v>
      </c>
      <c r="D740" s="128">
        <v>30</v>
      </c>
      <c r="E740" s="128">
        <v>15</v>
      </c>
      <c r="F740" s="118">
        <f>G740*137</f>
        <v>110.97000000000001</v>
      </c>
      <c r="G740" s="291">
        <v>0.81</v>
      </c>
      <c r="H740" s="132">
        <v>1</v>
      </c>
      <c r="I740" s="133" t="s">
        <v>195</v>
      </c>
      <c r="J740" s="161" t="s">
        <v>639</v>
      </c>
      <c r="K740" s="277" t="s">
        <v>933</v>
      </c>
      <c r="L740" s="143" t="s">
        <v>338</v>
      </c>
      <c r="M740" s="163">
        <v>69</v>
      </c>
      <c r="N740" s="138" t="s">
        <v>44</v>
      </c>
      <c r="O740" s="138" t="s">
        <v>41</v>
      </c>
      <c r="P740" s="138">
        <v>1</v>
      </c>
      <c r="Q740" s="126">
        <f>(D740*G740)*B740</f>
        <v>0</v>
      </c>
    </row>
    <row r="741" spans="1:17" ht="12.75">
      <c r="A741" s="186">
        <v>12357</v>
      </c>
      <c r="B741" s="264"/>
      <c r="C741" s="128" t="s">
        <v>41</v>
      </c>
      <c r="D741" s="128">
        <v>30</v>
      </c>
      <c r="E741" s="128">
        <v>15</v>
      </c>
      <c r="F741" s="118">
        <f>G741*137</f>
        <v>110.97000000000001</v>
      </c>
      <c r="G741" s="291">
        <v>0.81</v>
      </c>
      <c r="H741" s="132">
        <v>1</v>
      </c>
      <c r="I741" s="133" t="s">
        <v>195</v>
      </c>
      <c r="J741" s="161" t="s">
        <v>639</v>
      </c>
      <c r="K741" s="277" t="s">
        <v>934</v>
      </c>
      <c r="L741" s="143" t="s">
        <v>338</v>
      </c>
      <c r="M741" s="163">
        <v>69</v>
      </c>
      <c r="N741" s="138" t="s">
        <v>44</v>
      </c>
      <c r="O741" s="138" t="s">
        <v>41</v>
      </c>
      <c r="P741" s="138">
        <v>1</v>
      </c>
      <c r="Q741" s="126">
        <f>(D741*G741)*B741</f>
        <v>0</v>
      </c>
    </row>
    <row r="742" spans="1:17" ht="12.75">
      <c r="A742" s="186">
        <v>12358</v>
      </c>
      <c r="B742" s="264"/>
      <c r="C742" s="128" t="s">
        <v>41</v>
      </c>
      <c r="D742" s="128">
        <v>30</v>
      </c>
      <c r="E742" s="128">
        <v>15</v>
      </c>
      <c r="F742" s="118">
        <f>G742*137</f>
        <v>115.08</v>
      </c>
      <c r="G742" s="291">
        <v>0.84</v>
      </c>
      <c r="H742" s="132">
        <v>1</v>
      </c>
      <c r="I742" s="133" t="s">
        <v>195</v>
      </c>
      <c r="J742" s="161" t="s">
        <v>639</v>
      </c>
      <c r="K742" s="277" t="s">
        <v>935</v>
      </c>
      <c r="L742" s="143" t="s">
        <v>338</v>
      </c>
      <c r="M742" s="163">
        <v>69</v>
      </c>
      <c r="N742" s="138" t="s">
        <v>44</v>
      </c>
      <c r="O742" s="138" t="s">
        <v>41</v>
      </c>
      <c r="P742" s="138">
        <v>1</v>
      </c>
      <c r="Q742" s="126">
        <f>(D742*G742)*B742</f>
        <v>0</v>
      </c>
    </row>
    <row r="743" spans="1:17" ht="12.75">
      <c r="A743" s="186">
        <v>12359</v>
      </c>
      <c r="B743" s="264"/>
      <c r="C743" s="128" t="s">
        <v>41</v>
      </c>
      <c r="D743" s="128">
        <v>30</v>
      </c>
      <c r="E743" s="128">
        <v>15</v>
      </c>
      <c r="F743" s="118">
        <f>G743*137</f>
        <v>98.64</v>
      </c>
      <c r="G743" s="291">
        <v>0.72</v>
      </c>
      <c r="H743" s="132">
        <v>1</v>
      </c>
      <c r="I743" s="133" t="s">
        <v>195</v>
      </c>
      <c r="J743" s="161" t="s">
        <v>639</v>
      </c>
      <c r="K743" s="277" t="s">
        <v>936</v>
      </c>
      <c r="L743" s="143" t="s">
        <v>338</v>
      </c>
      <c r="M743" s="163">
        <v>69</v>
      </c>
      <c r="N743" s="138" t="s">
        <v>44</v>
      </c>
      <c r="O743" s="138" t="s">
        <v>41</v>
      </c>
      <c r="P743" s="138">
        <v>1</v>
      </c>
      <c r="Q743" s="126">
        <f>(D743*G743)*B743</f>
        <v>0</v>
      </c>
    </row>
    <row r="744" spans="1:17" ht="12.75">
      <c r="A744" s="186">
        <v>12360</v>
      </c>
      <c r="B744" s="264"/>
      <c r="C744" s="128" t="s">
        <v>41</v>
      </c>
      <c r="D744" s="128">
        <v>30</v>
      </c>
      <c r="E744" s="128">
        <v>15</v>
      </c>
      <c r="F744" s="118">
        <f>G744*137</f>
        <v>94.52999999999999</v>
      </c>
      <c r="G744" s="291">
        <v>0.69</v>
      </c>
      <c r="H744" s="132">
        <v>1</v>
      </c>
      <c r="I744" s="133" t="s">
        <v>195</v>
      </c>
      <c r="J744" s="161" t="s">
        <v>639</v>
      </c>
      <c r="K744" s="277" t="s">
        <v>637</v>
      </c>
      <c r="L744" s="143" t="s">
        <v>338</v>
      </c>
      <c r="M744" s="163">
        <v>69</v>
      </c>
      <c r="N744" s="138" t="s">
        <v>44</v>
      </c>
      <c r="O744" s="138" t="s">
        <v>41</v>
      </c>
      <c r="P744" s="138">
        <v>1</v>
      </c>
      <c r="Q744" s="126">
        <f>(D744*G744)*B744</f>
        <v>0</v>
      </c>
    </row>
    <row r="745" spans="1:17" ht="12.75">
      <c r="A745" s="186">
        <v>12361</v>
      </c>
      <c r="B745" s="264"/>
      <c r="C745" s="128" t="s">
        <v>41</v>
      </c>
      <c r="D745" s="128">
        <v>30</v>
      </c>
      <c r="E745" s="128">
        <v>15</v>
      </c>
      <c r="F745" s="118">
        <f>G745*137</f>
        <v>94.52999999999999</v>
      </c>
      <c r="G745" s="291">
        <v>0.69</v>
      </c>
      <c r="H745" s="132">
        <v>1</v>
      </c>
      <c r="I745" s="133" t="s">
        <v>195</v>
      </c>
      <c r="J745" s="161" t="s">
        <v>639</v>
      </c>
      <c r="K745" s="277" t="s">
        <v>937</v>
      </c>
      <c r="L745" s="143" t="s">
        <v>338</v>
      </c>
      <c r="M745" s="163">
        <v>69</v>
      </c>
      <c r="N745" s="138" t="s">
        <v>44</v>
      </c>
      <c r="O745" s="138" t="s">
        <v>41</v>
      </c>
      <c r="P745" s="138">
        <v>1</v>
      </c>
      <c r="Q745" s="126">
        <f>(D745*G745)*B745</f>
        <v>0</v>
      </c>
    </row>
    <row r="746" spans="1:17" ht="12.75">
      <c r="A746" s="186">
        <v>12362</v>
      </c>
      <c r="B746" s="264"/>
      <c r="C746" s="128" t="s">
        <v>41</v>
      </c>
      <c r="D746" s="128">
        <v>30</v>
      </c>
      <c r="E746" s="128">
        <v>15</v>
      </c>
      <c r="F746" s="118">
        <f>G746*137</f>
        <v>98.64</v>
      </c>
      <c r="G746" s="291">
        <v>0.72</v>
      </c>
      <c r="H746" s="132">
        <v>1</v>
      </c>
      <c r="I746" s="133" t="s">
        <v>195</v>
      </c>
      <c r="J746" s="161" t="s">
        <v>639</v>
      </c>
      <c r="K746" s="277" t="s">
        <v>938</v>
      </c>
      <c r="L746" s="143" t="s">
        <v>338</v>
      </c>
      <c r="M746" s="163">
        <v>69</v>
      </c>
      <c r="N746" s="138" t="s">
        <v>44</v>
      </c>
      <c r="O746" s="138" t="s">
        <v>41</v>
      </c>
      <c r="P746" s="138">
        <v>1</v>
      </c>
      <c r="Q746" s="126">
        <f>(D746*G746)*B746</f>
        <v>0</v>
      </c>
    </row>
    <row r="747" spans="1:17" ht="12.75">
      <c r="A747" s="186">
        <v>12363</v>
      </c>
      <c r="B747" s="264"/>
      <c r="C747" s="128" t="s">
        <v>41</v>
      </c>
      <c r="D747" s="128">
        <v>30</v>
      </c>
      <c r="E747" s="128">
        <v>15</v>
      </c>
      <c r="F747" s="118">
        <f>G747*137</f>
        <v>121.93</v>
      </c>
      <c r="G747" s="291">
        <v>0.89</v>
      </c>
      <c r="H747" s="132">
        <v>1</v>
      </c>
      <c r="I747" s="133" t="s">
        <v>195</v>
      </c>
      <c r="J747" s="161" t="s">
        <v>639</v>
      </c>
      <c r="K747" s="277" t="s">
        <v>939</v>
      </c>
      <c r="L747" s="143" t="s">
        <v>338</v>
      </c>
      <c r="M747" s="163">
        <v>69</v>
      </c>
      <c r="N747" s="138" t="s">
        <v>44</v>
      </c>
      <c r="O747" s="138" t="s">
        <v>41</v>
      </c>
      <c r="P747" s="138">
        <v>1</v>
      </c>
      <c r="Q747" s="126">
        <f>(D747*G747)*B747</f>
        <v>0</v>
      </c>
    </row>
    <row r="748" spans="1:17" ht="12.75">
      <c r="A748" s="186">
        <v>12364</v>
      </c>
      <c r="B748" s="264"/>
      <c r="C748" s="128" t="s">
        <v>41</v>
      </c>
      <c r="D748" s="128">
        <v>30</v>
      </c>
      <c r="E748" s="128">
        <v>15</v>
      </c>
      <c r="F748" s="118">
        <f>G748*137</f>
        <v>98.64</v>
      </c>
      <c r="G748" s="291">
        <v>0.72</v>
      </c>
      <c r="H748" s="132">
        <v>1</v>
      </c>
      <c r="I748" s="133" t="s">
        <v>195</v>
      </c>
      <c r="J748" s="161" t="s">
        <v>639</v>
      </c>
      <c r="K748" s="277" t="s">
        <v>640</v>
      </c>
      <c r="L748" s="143" t="s">
        <v>338</v>
      </c>
      <c r="M748" s="163">
        <v>69</v>
      </c>
      <c r="N748" s="138" t="s">
        <v>44</v>
      </c>
      <c r="O748" s="138" t="s">
        <v>41</v>
      </c>
      <c r="P748" s="138">
        <v>1</v>
      </c>
      <c r="Q748" s="126">
        <f>(D748*G748)*B748</f>
        <v>0</v>
      </c>
    </row>
    <row r="749" spans="1:17" ht="12.75">
      <c r="A749" s="186">
        <v>12365</v>
      </c>
      <c r="B749" s="264"/>
      <c r="C749" s="128" t="s">
        <v>41</v>
      </c>
      <c r="D749" s="128">
        <v>30</v>
      </c>
      <c r="E749" s="128">
        <v>15</v>
      </c>
      <c r="F749" s="118">
        <f>G749*137</f>
        <v>94.52999999999999</v>
      </c>
      <c r="G749" s="291">
        <v>0.69</v>
      </c>
      <c r="H749" s="132">
        <v>1</v>
      </c>
      <c r="I749" s="133" t="s">
        <v>195</v>
      </c>
      <c r="J749" s="161" t="s">
        <v>639</v>
      </c>
      <c r="K749" s="277" t="s">
        <v>940</v>
      </c>
      <c r="L749" s="143" t="s">
        <v>338</v>
      </c>
      <c r="M749" s="163">
        <v>69</v>
      </c>
      <c r="N749" s="138" t="s">
        <v>44</v>
      </c>
      <c r="O749" s="138" t="s">
        <v>41</v>
      </c>
      <c r="P749" s="138">
        <v>1</v>
      </c>
      <c r="Q749" s="126">
        <f>(D749*G749)*B749</f>
        <v>0</v>
      </c>
    </row>
    <row r="750" spans="1:17" ht="12.75">
      <c r="A750" s="186">
        <v>12366</v>
      </c>
      <c r="B750" s="264"/>
      <c r="C750" s="128" t="s">
        <v>41</v>
      </c>
      <c r="D750" s="128">
        <v>30</v>
      </c>
      <c r="E750" s="128">
        <v>15</v>
      </c>
      <c r="F750" s="118">
        <f>G750*137</f>
        <v>94.52999999999999</v>
      </c>
      <c r="G750" s="291">
        <v>0.69</v>
      </c>
      <c r="H750" s="132">
        <v>1</v>
      </c>
      <c r="I750" s="133" t="s">
        <v>195</v>
      </c>
      <c r="J750" s="161" t="s">
        <v>639</v>
      </c>
      <c r="K750" s="277" t="s">
        <v>536</v>
      </c>
      <c r="L750" s="143" t="s">
        <v>338</v>
      </c>
      <c r="M750" s="163">
        <v>69</v>
      </c>
      <c r="N750" s="138" t="s">
        <v>44</v>
      </c>
      <c r="O750" s="138" t="s">
        <v>41</v>
      </c>
      <c r="P750" s="138">
        <v>1</v>
      </c>
      <c r="Q750" s="126">
        <f>(D750*G750)*B750</f>
        <v>0</v>
      </c>
    </row>
    <row r="751" spans="1:17" ht="12.75">
      <c r="A751" s="186">
        <v>12367</v>
      </c>
      <c r="B751" s="114"/>
      <c r="C751" s="128" t="s">
        <v>41</v>
      </c>
      <c r="D751" s="128">
        <v>25</v>
      </c>
      <c r="E751" s="128">
        <v>10</v>
      </c>
      <c r="F751" s="118">
        <f>G751*137</f>
        <v>123.3</v>
      </c>
      <c r="G751" s="291">
        <v>0.9</v>
      </c>
      <c r="H751" s="132">
        <v>1</v>
      </c>
      <c r="I751" s="133" t="s">
        <v>195</v>
      </c>
      <c r="J751" s="128"/>
      <c r="K751" s="277" t="s">
        <v>941</v>
      </c>
      <c r="L751" s="143" t="s">
        <v>942</v>
      </c>
      <c r="M751" s="163">
        <v>69</v>
      </c>
      <c r="N751" s="138" t="s">
        <v>44</v>
      </c>
      <c r="O751" s="138" t="s">
        <v>41</v>
      </c>
      <c r="P751" s="138">
        <v>1</v>
      </c>
      <c r="Q751" s="126">
        <f>(D751*G751)*B751</f>
        <v>0</v>
      </c>
    </row>
    <row r="752" spans="1:17" ht="12.75">
      <c r="A752" s="186">
        <v>12368</v>
      </c>
      <c r="B752" s="114"/>
      <c r="C752" s="128" t="s">
        <v>41</v>
      </c>
      <c r="D752" s="128">
        <v>20</v>
      </c>
      <c r="E752" s="128">
        <v>10</v>
      </c>
      <c r="F752" s="118">
        <f>G752*137</f>
        <v>142.48000000000002</v>
      </c>
      <c r="G752" s="291">
        <v>1.04</v>
      </c>
      <c r="H752" s="132">
        <v>1</v>
      </c>
      <c r="I752" s="133" t="s">
        <v>195</v>
      </c>
      <c r="J752" s="128"/>
      <c r="K752" s="277" t="s">
        <v>943</v>
      </c>
      <c r="L752" s="143" t="s">
        <v>944</v>
      </c>
      <c r="M752" s="163">
        <v>69</v>
      </c>
      <c r="N752" s="138" t="s">
        <v>44</v>
      </c>
      <c r="O752" s="138" t="s">
        <v>41</v>
      </c>
      <c r="P752" s="138">
        <v>1</v>
      </c>
      <c r="Q752" s="126">
        <f>(D752*G752)*B752</f>
        <v>0</v>
      </c>
    </row>
    <row r="753" spans="1:17" ht="12.75">
      <c r="A753" s="186"/>
      <c r="B753" s="305"/>
      <c r="C753" s="186"/>
      <c r="D753" s="186"/>
      <c r="E753" s="306"/>
      <c r="F753" s="118">
        <f>G753*137</f>
        <v>0</v>
      </c>
      <c r="G753" s="291"/>
      <c r="H753" s="191"/>
      <c r="I753" s="295"/>
      <c r="J753" s="161"/>
      <c r="K753" s="307" t="s">
        <v>945</v>
      </c>
      <c r="L753" s="143"/>
      <c r="M753" s="137"/>
      <c r="N753" s="138"/>
      <c r="O753" s="138"/>
      <c r="P753" s="138"/>
      <c r="Q753" s="126" t="s">
        <v>15</v>
      </c>
    </row>
    <row r="754" spans="1:17" ht="12.75">
      <c r="A754" s="186">
        <v>10250</v>
      </c>
      <c r="B754" s="174"/>
      <c r="C754" s="128" t="s">
        <v>41</v>
      </c>
      <c r="D754" s="128">
        <v>25</v>
      </c>
      <c r="E754" s="128">
        <v>10</v>
      </c>
      <c r="F754" s="118">
        <f>G754*137</f>
        <v>106.86</v>
      </c>
      <c r="G754" s="291">
        <v>0.78</v>
      </c>
      <c r="H754" s="132">
        <v>1</v>
      </c>
      <c r="I754" s="133" t="s">
        <v>195</v>
      </c>
      <c r="J754" s="161"/>
      <c r="K754" s="277" t="s">
        <v>946</v>
      </c>
      <c r="L754" s="143" t="s">
        <v>350</v>
      </c>
      <c r="M754" s="163">
        <v>69</v>
      </c>
      <c r="N754" s="138" t="s">
        <v>44</v>
      </c>
      <c r="O754" s="138" t="s">
        <v>41</v>
      </c>
      <c r="P754" s="138">
        <v>1</v>
      </c>
      <c r="Q754" s="126">
        <f>(D754*G754)*B754</f>
        <v>0</v>
      </c>
    </row>
    <row r="755" spans="1:17" ht="12.75">
      <c r="A755" s="186">
        <v>10251</v>
      </c>
      <c r="B755" s="114"/>
      <c r="C755" s="128" t="s">
        <v>41</v>
      </c>
      <c r="D755" s="128">
        <v>25</v>
      </c>
      <c r="E755" s="128">
        <v>10</v>
      </c>
      <c r="F755" s="118">
        <f>G755*137</f>
        <v>109.60000000000001</v>
      </c>
      <c r="G755" s="291">
        <v>0.8</v>
      </c>
      <c r="H755" s="132">
        <v>1</v>
      </c>
      <c r="I755" s="133" t="s">
        <v>195</v>
      </c>
      <c r="J755" s="161"/>
      <c r="K755" s="277" t="s">
        <v>947</v>
      </c>
      <c r="L755" s="143" t="s">
        <v>350</v>
      </c>
      <c r="M755" s="163">
        <v>69</v>
      </c>
      <c r="N755" s="138" t="s">
        <v>44</v>
      </c>
      <c r="O755" s="138" t="s">
        <v>41</v>
      </c>
      <c r="P755" s="138">
        <v>1</v>
      </c>
      <c r="Q755" s="126">
        <f>(D755*G755)*B755</f>
        <v>0</v>
      </c>
    </row>
    <row r="756" spans="1:17" ht="12.75">
      <c r="A756" s="186">
        <v>10252</v>
      </c>
      <c r="B756" s="114"/>
      <c r="C756" s="128" t="s">
        <v>41</v>
      </c>
      <c r="D756" s="128">
        <v>25</v>
      </c>
      <c r="E756" s="128">
        <v>10</v>
      </c>
      <c r="F756" s="118">
        <f>G756*137</f>
        <v>109.60000000000001</v>
      </c>
      <c r="G756" s="291">
        <v>0.8</v>
      </c>
      <c r="H756" s="132">
        <v>1</v>
      </c>
      <c r="I756" s="133" t="s">
        <v>195</v>
      </c>
      <c r="J756" s="161"/>
      <c r="K756" s="277" t="s">
        <v>948</v>
      </c>
      <c r="L756" s="143" t="s">
        <v>350</v>
      </c>
      <c r="M756" s="163">
        <v>70</v>
      </c>
      <c r="N756" s="138" t="s">
        <v>44</v>
      </c>
      <c r="O756" s="138" t="s">
        <v>41</v>
      </c>
      <c r="P756" s="138">
        <v>1</v>
      </c>
      <c r="Q756" s="126">
        <f>(D756*G756)*B756</f>
        <v>0</v>
      </c>
    </row>
    <row r="757" spans="1:17" ht="12.75">
      <c r="A757" s="186">
        <v>10253</v>
      </c>
      <c r="B757" s="114"/>
      <c r="C757" s="128" t="s">
        <v>41</v>
      </c>
      <c r="D757" s="128">
        <v>25</v>
      </c>
      <c r="E757" s="128">
        <v>10</v>
      </c>
      <c r="F757" s="118">
        <f>G757*137</f>
        <v>109.60000000000001</v>
      </c>
      <c r="G757" s="291">
        <v>0.8</v>
      </c>
      <c r="H757" s="132">
        <v>1</v>
      </c>
      <c r="I757" s="133" t="s">
        <v>195</v>
      </c>
      <c r="J757" s="161"/>
      <c r="K757" s="277" t="s">
        <v>949</v>
      </c>
      <c r="L757" s="143" t="s">
        <v>350</v>
      </c>
      <c r="M757" s="163">
        <v>70</v>
      </c>
      <c r="N757" s="138" t="s">
        <v>44</v>
      </c>
      <c r="O757" s="138" t="s">
        <v>41</v>
      </c>
      <c r="P757" s="138">
        <v>1</v>
      </c>
      <c r="Q757" s="126">
        <f>(D757*G757)*B757</f>
        <v>0</v>
      </c>
    </row>
    <row r="758" spans="1:17" ht="12.75">
      <c r="A758" s="186">
        <v>12375</v>
      </c>
      <c r="B758" s="114"/>
      <c r="C758" s="128" t="s">
        <v>41</v>
      </c>
      <c r="D758" s="128">
        <v>25</v>
      </c>
      <c r="E758" s="128">
        <v>10</v>
      </c>
      <c r="F758" s="118">
        <f>G758*137</f>
        <v>109.60000000000001</v>
      </c>
      <c r="G758" s="291">
        <v>0.8</v>
      </c>
      <c r="H758" s="132">
        <v>1</v>
      </c>
      <c r="I758" s="133" t="s">
        <v>195</v>
      </c>
      <c r="J758" s="161"/>
      <c r="K758" s="277" t="s">
        <v>950</v>
      </c>
      <c r="L758" s="143" t="s">
        <v>350</v>
      </c>
      <c r="M758" s="163">
        <v>70</v>
      </c>
      <c r="N758" s="138" t="s">
        <v>44</v>
      </c>
      <c r="O758" s="138" t="s">
        <v>41</v>
      </c>
      <c r="P758" s="138">
        <v>1</v>
      </c>
      <c r="Q758" s="126">
        <f>(D758*G758)*B758</f>
        <v>0</v>
      </c>
    </row>
    <row r="759" spans="1:17" ht="12.75">
      <c r="A759" s="186">
        <v>12376</v>
      </c>
      <c r="B759" s="114"/>
      <c r="C759" s="128" t="s">
        <v>41</v>
      </c>
      <c r="D759" s="128">
        <v>25</v>
      </c>
      <c r="E759" s="128">
        <v>10</v>
      </c>
      <c r="F759" s="118">
        <f>G759*137</f>
        <v>109.60000000000001</v>
      </c>
      <c r="G759" s="291">
        <v>0.8</v>
      </c>
      <c r="H759" s="132">
        <v>1</v>
      </c>
      <c r="I759" s="133" t="s">
        <v>195</v>
      </c>
      <c r="J759" s="161"/>
      <c r="K759" s="277" t="s">
        <v>951</v>
      </c>
      <c r="L759" s="143" t="s">
        <v>350</v>
      </c>
      <c r="M759" s="163">
        <v>70</v>
      </c>
      <c r="N759" s="138" t="s">
        <v>44</v>
      </c>
      <c r="O759" s="138" t="s">
        <v>41</v>
      </c>
      <c r="P759" s="138">
        <v>1</v>
      </c>
      <c r="Q759" s="126">
        <f>(D759*G759)*B759</f>
        <v>0</v>
      </c>
    </row>
    <row r="760" spans="1:17" ht="12.75">
      <c r="A760" s="186">
        <v>12377</v>
      </c>
      <c r="B760" s="114"/>
      <c r="C760" s="128" t="s">
        <v>41</v>
      </c>
      <c r="D760" s="128">
        <v>25</v>
      </c>
      <c r="E760" s="128">
        <v>10</v>
      </c>
      <c r="F760" s="118">
        <f>G760*137</f>
        <v>109.60000000000001</v>
      </c>
      <c r="G760" s="291">
        <v>0.8</v>
      </c>
      <c r="H760" s="132">
        <v>1</v>
      </c>
      <c r="I760" s="133" t="s">
        <v>195</v>
      </c>
      <c r="J760" s="161"/>
      <c r="K760" s="277" t="s">
        <v>952</v>
      </c>
      <c r="L760" s="143" t="s">
        <v>350</v>
      </c>
      <c r="M760" s="163">
        <v>70</v>
      </c>
      <c r="N760" s="138" t="s">
        <v>44</v>
      </c>
      <c r="O760" s="138" t="s">
        <v>41</v>
      </c>
      <c r="P760" s="138">
        <v>1</v>
      </c>
      <c r="Q760" s="126">
        <f>(D760*G760)*B760</f>
        <v>0</v>
      </c>
    </row>
    <row r="761" spans="1:17" ht="12.75">
      <c r="A761" s="186"/>
      <c r="B761" s="305"/>
      <c r="C761" s="186"/>
      <c r="D761" s="186"/>
      <c r="E761" s="306"/>
      <c r="F761" s="118">
        <f>G761*137</f>
        <v>0</v>
      </c>
      <c r="G761" s="291"/>
      <c r="H761" s="191"/>
      <c r="I761" s="295"/>
      <c r="J761" s="161"/>
      <c r="K761" s="307" t="s">
        <v>953</v>
      </c>
      <c r="L761" s="143"/>
      <c r="M761" s="137"/>
      <c r="N761" s="138"/>
      <c r="O761" s="138"/>
      <c r="P761" s="138"/>
      <c r="Q761" s="126" t="s">
        <v>15</v>
      </c>
    </row>
    <row r="762" spans="1:17" ht="12.75">
      <c r="A762" s="186">
        <v>12380</v>
      </c>
      <c r="B762" s="174"/>
      <c r="C762" s="128" t="s">
        <v>41</v>
      </c>
      <c r="D762" s="128">
        <v>10</v>
      </c>
      <c r="E762" s="128">
        <v>1</v>
      </c>
      <c r="F762" s="118">
        <f>G762*137</f>
        <v>190.42999999999998</v>
      </c>
      <c r="G762" s="291">
        <v>1.39</v>
      </c>
      <c r="H762" s="132">
        <v>1</v>
      </c>
      <c r="I762" s="133" t="s">
        <v>195</v>
      </c>
      <c r="J762" s="161" t="s">
        <v>954</v>
      </c>
      <c r="K762" s="277" t="s">
        <v>955</v>
      </c>
      <c r="L762" s="143" t="s">
        <v>956</v>
      </c>
      <c r="M762" s="163">
        <v>70</v>
      </c>
      <c r="N762" s="138" t="s">
        <v>44</v>
      </c>
      <c r="O762" s="138" t="s">
        <v>41</v>
      </c>
      <c r="P762" s="138">
        <v>1</v>
      </c>
      <c r="Q762" s="126">
        <f>(D762*G762)*B762</f>
        <v>0</v>
      </c>
    </row>
    <row r="763" spans="1:17" ht="12.75">
      <c r="A763" s="186">
        <v>12381</v>
      </c>
      <c r="B763" s="114"/>
      <c r="C763" s="128" t="s">
        <v>41</v>
      </c>
      <c r="D763" s="128">
        <v>10</v>
      </c>
      <c r="E763" s="128">
        <v>1</v>
      </c>
      <c r="F763" s="118">
        <f>G763*137</f>
        <v>301.40000000000003</v>
      </c>
      <c r="G763" s="291">
        <v>2.2</v>
      </c>
      <c r="H763" s="132">
        <v>1</v>
      </c>
      <c r="I763" s="133" t="s">
        <v>195</v>
      </c>
      <c r="J763" s="161" t="s">
        <v>954</v>
      </c>
      <c r="K763" s="277" t="s">
        <v>957</v>
      </c>
      <c r="L763" s="143" t="s">
        <v>956</v>
      </c>
      <c r="M763" s="163">
        <v>70</v>
      </c>
      <c r="N763" s="138" t="s">
        <v>44</v>
      </c>
      <c r="O763" s="138" t="s">
        <v>41</v>
      </c>
      <c r="P763" s="138">
        <v>1</v>
      </c>
      <c r="Q763" s="126">
        <f>(D763*G763)*B763</f>
        <v>0</v>
      </c>
    </row>
    <row r="764" spans="1:17" ht="12.75">
      <c r="A764" s="186">
        <v>12382</v>
      </c>
      <c r="B764" s="114"/>
      <c r="C764" s="128" t="s">
        <v>41</v>
      </c>
      <c r="D764" s="128">
        <v>10</v>
      </c>
      <c r="E764" s="128">
        <v>1</v>
      </c>
      <c r="F764" s="118">
        <f>G764*137</f>
        <v>180.84</v>
      </c>
      <c r="G764" s="291">
        <v>1.32</v>
      </c>
      <c r="H764" s="132">
        <v>1</v>
      </c>
      <c r="I764" s="133" t="s">
        <v>195</v>
      </c>
      <c r="J764" s="161" t="s">
        <v>954</v>
      </c>
      <c r="K764" s="98" t="s">
        <v>958</v>
      </c>
      <c r="L764" s="143" t="s">
        <v>956</v>
      </c>
      <c r="M764" s="163">
        <v>70</v>
      </c>
      <c r="N764" s="138" t="s">
        <v>44</v>
      </c>
      <c r="O764" s="138" t="s">
        <v>41</v>
      </c>
      <c r="P764" s="138">
        <v>1</v>
      </c>
      <c r="Q764" s="126">
        <f>(D764*G764)*B764</f>
        <v>0</v>
      </c>
    </row>
    <row r="765" spans="1:17" ht="12.75">
      <c r="A765" s="186">
        <v>12383</v>
      </c>
      <c r="B765" s="114"/>
      <c r="C765" s="128" t="s">
        <v>41</v>
      </c>
      <c r="D765" s="128">
        <v>25</v>
      </c>
      <c r="E765" s="128">
        <v>8</v>
      </c>
      <c r="F765" s="118">
        <f>G765*137</f>
        <v>137</v>
      </c>
      <c r="G765" s="291">
        <v>1</v>
      </c>
      <c r="H765" s="132">
        <v>1</v>
      </c>
      <c r="I765" s="133" t="s">
        <v>195</v>
      </c>
      <c r="J765" s="128"/>
      <c r="K765" s="277" t="s">
        <v>959</v>
      </c>
      <c r="L765" s="143" t="s">
        <v>357</v>
      </c>
      <c r="M765" s="163">
        <v>70</v>
      </c>
      <c r="N765" s="138" t="s">
        <v>44</v>
      </c>
      <c r="O765" s="138" t="s">
        <v>41</v>
      </c>
      <c r="P765" s="138">
        <v>1</v>
      </c>
      <c r="Q765" s="126">
        <f>(D765*G765)*B765</f>
        <v>0</v>
      </c>
    </row>
    <row r="766" spans="1:17" ht="12.75">
      <c r="A766" s="186">
        <v>12384</v>
      </c>
      <c r="B766" s="114"/>
      <c r="C766" s="128" t="s">
        <v>41</v>
      </c>
      <c r="D766" s="128">
        <v>25</v>
      </c>
      <c r="E766" s="128">
        <v>10</v>
      </c>
      <c r="F766" s="118">
        <f>G766*137</f>
        <v>95.89999999999999</v>
      </c>
      <c r="G766" s="291">
        <v>0.7</v>
      </c>
      <c r="H766" s="132">
        <v>1</v>
      </c>
      <c r="I766" s="133" t="s">
        <v>195</v>
      </c>
      <c r="J766" s="128"/>
      <c r="K766" s="277" t="s">
        <v>960</v>
      </c>
      <c r="L766" s="143" t="s">
        <v>357</v>
      </c>
      <c r="M766" s="163">
        <v>70</v>
      </c>
      <c r="N766" s="138" t="s">
        <v>44</v>
      </c>
      <c r="O766" s="138" t="s">
        <v>41</v>
      </c>
      <c r="P766" s="138">
        <v>1</v>
      </c>
      <c r="Q766" s="126">
        <f>(D766*G766)*B766</f>
        <v>0</v>
      </c>
    </row>
    <row r="767" spans="1:17" ht="12.75">
      <c r="A767" s="186">
        <v>12385</v>
      </c>
      <c r="B767" s="114"/>
      <c r="C767" s="128" t="s">
        <v>41</v>
      </c>
      <c r="D767" s="128">
        <v>25</v>
      </c>
      <c r="E767" s="128">
        <v>10</v>
      </c>
      <c r="F767" s="118">
        <f>G767*137</f>
        <v>91.79</v>
      </c>
      <c r="G767" s="291">
        <v>0.67</v>
      </c>
      <c r="H767" s="132">
        <v>1</v>
      </c>
      <c r="I767" s="133" t="s">
        <v>195</v>
      </c>
      <c r="J767" s="128"/>
      <c r="K767" s="277" t="s">
        <v>961</v>
      </c>
      <c r="L767" s="143" t="s">
        <v>357</v>
      </c>
      <c r="M767" s="163">
        <v>70</v>
      </c>
      <c r="N767" s="138" t="s">
        <v>44</v>
      </c>
      <c r="O767" s="138" t="s">
        <v>41</v>
      </c>
      <c r="P767" s="138">
        <v>1</v>
      </c>
      <c r="Q767" s="126">
        <f>(D767*G767)*B767</f>
        <v>0</v>
      </c>
    </row>
    <row r="768" spans="1:17" ht="12.75">
      <c r="A768" s="186"/>
      <c r="B768" s="305"/>
      <c r="C768" s="186"/>
      <c r="D768" s="186"/>
      <c r="E768" s="306"/>
      <c r="F768" s="118">
        <f>G768*137</f>
        <v>0</v>
      </c>
      <c r="G768" s="291"/>
      <c r="H768" s="191"/>
      <c r="I768" s="295"/>
      <c r="J768" s="128"/>
      <c r="K768" s="307" t="s">
        <v>962</v>
      </c>
      <c r="L768" s="143"/>
      <c r="M768" s="137"/>
      <c r="N768" s="138"/>
      <c r="O768" s="138"/>
      <c r="P768" s="138"/>
      <c r="Q768" s="126" t="s">
        <v>15</v>
      </c>
    </row>
    <row r="769" spans="1:17" ht="12.75">
      <c r="A769" s="186">
        <v>12390</v>
      </c>
      <c r="B769" s="174"/>
      <c r="C769" s="128" t="s">
        <v>41</v>
      </c>
      <c r="D769" s="128">
        <v>25</v>
      </c>
      <c r="E769" s="128">
        <v>8</v>
      </c>
      <c r="F769" s="118">
        <f>G769*137</f>
        <v>112.33999999999999</v>
      </c>
      <c r="G769" s="291">
        <v>0.82</v>
      </c>
      <c r="H769" s="132">
        <v>1</v>
      </c>
      <c r="I769" s="133" t="s">
        <v>195</v>
      </c>
      <c r="J769" s="128"/>
      <c r="K769" s="98" t="s">
        <v>963</v>
      </c>
      <c r="L769" s="143" t="s">
        <v>350</v>
      </c>
      <c r="M769" s="163">
        <v>70</v>
      </c>
      <c r="N769" s="138" t="s">
        <v>44</v>
      </c>
      <c r="O769" s="138" t="s">
        <v>41</v>
      </c>
      <c r="P769" s="138">
        <v>1</v>
      </c>
      <c r="Q769" s="126">
        <f>(D769*G769)*B769</f>
        <v>0</v>
      </c>
    </row>
    <row r="770" spans="1:17" ht="12.75">
      <c r="A770" s="186">
        <v>12391</v>
      </c>
      <c r="B770" s="114"/>
      <c r="C770" s="128" t="s">
        <v>41</v>
      </c>
      <c r="D770" s="128">
        <v>25</v>
      </c>
      <c r="E770" s="128">
        <v>10</v>
      </c>
      <c r="F770" s="118">
        <f>G770*137</f>
        <v>91.79</v>
      </c>
      <c r="G770" s="291">
        <v>0.67</v>
      </c>
      <c r="H770" s="132">
        <v>1</v>
      </c>
      <c r="I770" s="133" t="s">
        <v>195</v>
      </c>
      <c r="J770" s="128"/>
      <c r="K770" s="98" t="s">
        <v>964</v>
      </c>
      <c r="L770" s="143" t="s">
        <v>350</v>
      </c>
      <c r="M770" s="163">
        <v>70</v>
      </c>
      <c r="N770" s="138" t="s">
        <v>44</v>
      </c>
      <c r="O770" s="138" t="s">
        <v>41</v>
      </c>
      <c r="P770" s="138">
        <v>1</v>
      </c>
      <c r="Q770" s="126">
        <f>(D770*G770)*B770</f>
        <v>0</v>
      </c>
    </row>
    <row r="771" spans="1:17" ht="12.75">
      <c r="A771" s="186">
        <v>12392</v>
      </c>
      <c r="B771" s="114"/>
      <c r="C771" s="128" t="s">
        <v>41</v>
      </c>
      <c r="D771" s="128">
        <v>25</v>
      </c>
      <c r="E771" s="128">
        <v>10</v>
      </c>
      <c r="F771" s="118">
        <f>G771*137</f>
        <v>91.79</v>
      </c>
      <c r="G771" s="291">
        <v>0.67</v>
      </c>
      <c r="H771" s="132">
        <v>1</v>
      </c>
      <c r="I771" s="133" t="s">
        <v>195</v>
      </c>
      <c r="J771" s="128"/>
      <c r="K771" s="98" t="s">
        <v>965</v>
      </c>
      <c r="L771" s="143" t="s">
        <v>357</v>
      </c>
      <c r="M771" s="163">
        <v>70</v>
      </c>
      <c r="N771" s="138" t="s">
        <v>44</v>
      </c>
      <c r="O771" s="138" t="s">
        <v>41</v>
      </c>
      <c r="P771" s="138">
        <v>1</v>
      </c>
      <c r="Q771" s="126">
        <f>(D771*G771)*B771</f>
        <v>0</v>
      </c>
    </row>
    <row r="772" spans="1:17" ht="12.75">
      <c r="A772" s="186">
        <v>12393</v>
      </c>
      <c r="B772" s="114"/>
      <c r="C772" s="128" t="s">
        <v>41</v>
      </c>
      <c r="D772" s="128">
        <v>25</v>
      </c>
      <c r="E772" s="128">
        <v>10</v>
      </c>
      <c r="F772" s="118">
        <f>G772*137</f>
        <v>83.57</v>
      </c>
      <c r="G772" s="291">
        <v>0.61</v>
      </c>
      <c r="H772" s="132">
        <v>1</v>
      </c>
      <c r="I772" s="133" t="s">
        <v>195</v>
      </c>
      <c r="J772" s="128"/>
      <c r="K772" s="277" t="s">
        <v>966</v>
      </c>
      <c r="L772" s="143" t="s">
        <v>466</v>
      </c>
      <c r="M772" s="163">
        <v>70</v>
      </c>
      <c r="N772" s="138" t="s">
        <v>44</v>
      </c>
      <c r="O772" s="138" t="s">
        <v>41</v>
      </c>
      <c r="P772" s="138">
        <v>1</v>
      </c>
      <c r="Q772" s="126">
        <f>(D772*G772)*B772</f>
        <v>0</v>
      </c>
    </row>
    <row r="773" spans="1:17" ht="12.75">
      <c r="A773" s="186">
        <v>12394</v>
      </c>
      <c r="B773" s="114"/>
      <c r="C773" s="128" t="s">
        <v>41</v>
      </c>
      <c r="D773" s="128">
        <v>25</v>
      </c>
      <c r="E773" s="128">
        <v>15</v>
      </c>
      <c r="F773" s="118">
        <f>G773*137</f>
        <v>76.72000000000003</v>
      </c>
      <c r="G773" s="291">
        <v>0.5600000000000002</v>
      </c>
      <c r="H773" s="132">
        <v>1</v>
      </c>
      <c r="I773" s="133" t="s">
        <v>195</v>
      </c>
      <c r="J773" s="128"/>
      <c r="K773" s="277" t="s">
        <v>967</v>
      </c>
      <c r="L773" s="143" t="s">
        <v>128</v>
      </c>
      <c r="M773" s="163">
        <v>70</v>
      </c>
      <c r="N773" s="138" t="s">
        <v>44</v>
      </c>
      <c r="O773" s="138" t="s">
        <v>41</v>
      </c>
      <c r="P773" s="138">
        <v>1</v>
      </c>
      <c r="Q773" s="126">
        <f>(D773*G773)*B773</f>
        <v>0</v>
      </c>
    </row>
    <row r="774" spans="1:17" ht="12.75">
      <c r="A774" s="186">
        <v>12395</v>
      </c>
      <c r="B774" s="114"/>
      <c r="C774" s="128" t="s">
        <v>41</v>
      </c>
      <c r="D774" s="128">
        <v>20</v>
      </c>
      <c r="E774" s="128">
        <v>5</v>
      </c>
      <c r="F774" s="118">
        <f>G774*137</f>
        <v>242.49</v>
      </c>
      <c r="G774" s="291">
        <v>1.77</v>
      </c>
      <c r="H774" s="132">
        <v>1</v>
      </c>
      <c r="I774" s="133" t="s">
        <v>195</v>
      </c>
      <c r="J774" s="128"/>
      <c r="K774" s="98" t="s">
        <v>968</v>
      </c>
      <c r="L774" s="143" t="s">
        <v>944</v>
      </c>
      <c r="M774" s="137">
        <v>71</v>
      </c>
      <c r="N774" s="138" t="s">
        <v>44</v>
      </c>
      <c r="O774" s="138" t="s">
        <v>41</v>
      </c>
      <c r="P774" s="138">
        <v>1</v>
      </c>
      <c r="Q774" s="126">
        <f>(D774*G774)*B774</f>
        <v>0</v>
      </c>
    </row>
    <row r="775" spans="1:17" ht="12.75">
      <c r="A775" s="186">
        <v>12396</v>
      </c>
      <c r="B775" s="114"/>
      <c r="C775" s="128" t="s">
        <v>41</v>
      </c>
      <c r="D775" s="128">
        <v>25</v>
      </c>
      <c r="E775" s="128">
        <v>3</v>
      </c>
      <c r="F775" s="118">
        <f>G775*137</f>
        <v>190.42999999999998</v>
      </c>
      <c r="G775" s="291">
        <v>1.39</v>
      </c>
      <c r="H775" s="132">
        <v>1</v>
      </c>
      <c r="I775" s="133" t="s">
        <v>195</v>
      </c>
      <c r="J775" s="128"/>
      <c r="K775" s="98" t="s">
        <v>969</v>
      </c>
      <c r="L775" s="143" t="s">
        <v>350</v>
      </c>
      <c r="M775" s="137">
        <v>71</v>
      </c>
      <c r="N775" s="138" t="s">
        <v>44</v>
      </c>
      <c r="O775" s="138" t="s">
        <v>41</v>
      </c>
      <c r="P775" s="138">
        <v>1</v>
      </c>
      <c r="Q775" s="126">
        <f>(D775*G775)*B775</f>
        <v>0</v>
      </c>
    </row>
    <row r="776" spans="1:17" ht="12.75">
      <c r="A776" s="186"/>
      <c r="B776" s="305"/>
      <c r="C776" s="186"/>
      <c r="D776" s="186"/>
      <c r="E776" s="306"/>
      <c r="F776" s="118">
        <f>G776*137</f>
        <v>0</v>
      </c>
      <c r="G776" s="291"/>
      <c r="H776" s="191"/>
      <c r="I776" s="295"/>
      <c r="J776" s="128"/>
      <c r="K776" s="108" t="s">
        <v>970</v>
      </c>
      <c r="L776" s="143"/>
      <c r="M776" s="137"/>
      <c r="N776" s="138"/>
      <c r="O776" s="138"/>
      <c r="P776" s="138"/>
      <c r="Q776" s="126" t="s">
        <v>15</v>
      </c>
    </row>
    <row r="777" spans="1:17" ht="12.75">
      <c r="A777" s="186">
        <v>12400</v>
      </c>
      <c r="B777" s="174"/>
      <c r="C777" s="128" t="s">
        <v>41</v>
      </c>
      <c r="D777" s="128">
        <v>30</v>
      </c>
      <c r="E777" s="128">
        <v>10</v>
      </c>
      <c r="F777" s="118">
        <f>G777*137</f>
        <v>115.08</v>
      </c>
      <c r="G777" s="291">
        <v>0.84</v>
      </c>
      <c r="H777" s="132">
        <v>1</v>
      </c>
      <c r="I777" s="133" t="s">
        <v>195</v>
      </c>
      <c r="J777" s="128"/>
      <c r="K777" s="277" t="s">
        <v>971</v>
      </c>
      <c r="L777" s="143" t="s">
        <v>357</v>
      </c>
      <c r="M777" s="137">
        <v>71</v>
      </c>
      <c r="N777" s="138" t="s">
        <v>44</v>
      </c>
      <c r="O777" s="138" t="s">
        <v>41</v>
      </c>
      <c r="P777" s="138">
        <v>1</v>
      </c>
      <c r="Q777" s="126">
        <f>(D777*G777)*B777</f>
        <v>0</v>
      </c>
    </row>
    <row r="778" spans="1:17" ht="12.75">
      <c r="A778" s="186">
        <v>12401</v>
      </c>
      <c r="B778" s="114"/>
      <c r="C778" s="128" t="s">
        <v>41</v>
      </c>
      <c r="D778" s="128">
        <v>30</v>
      </c>
      <c r="E778" s="128">
        <v>10</v>
      </c>
      <c r="F778" s="118">
        <f>G778*137</f>
        <v>115.08</v>
      </c>
      <c r="G778" s="291">
        <v>0.84</v>
      </c>
      <c r="H778" s="132">
        <v>1</v>
      </c>
      <c r="I778" s="133" t="s">
        <v>195</v>
      </c>
      <c r="J778" s="128"/>
      <c r="K778" s="277" t="s">
        <v>627</v>
      </c>
      <c r="L778" s="143" t="s">
        <v>357</v>
      </c>
      <c r="M778" s="137">
        <v>71</v>
      </c>
      <c r="N778" s="138" t="s">
        <v>44</v>
      </c>
      <c r="O778" s="138" t="s">
        <v>41</v>
      </c>
      <c r="P778" s="138">
        <v>1</v>
      </c>
      <c r="Q778" s="126">
        <f>(D778*G778)*B778</f>
        <v>0</v>
      </c>
    </row>
    <row r="779" spans="1:17" ht="12.75">
      <c r="A779" s="186">
        <v>12402</v>
      </c>
      <c r="B779" s="114"/>
      <c r="C779" s="128" t="s">
        <v>41</v>
      </c>
      <c r="D779" s="128">
        <v>30</v>
      </c>
      <c r="E779" s="128">
        <v>10</v>
      </c>
      <c r="F779" s="118">
        <f>G779*137</f>
        <v>115.08</v>
      </c>
      <c r="G779" s="291">
        <v>0.84</v>
      </c>
      <c r="H779" s="132">
        <v>1</v>
      </c>
      <c r="I779" s="133" t="s">
        <v>195</v>
      </c>
      <c r="J779" s="128"/>
      <c r="K779" s="277" t="s">
        <v>629</v>
      </c>
      <c r="L779" s="143" t="s">
        <v>357</v>
      </c>
      <c r="M779" s="137">
        <v>71</v>
      </c>
      <c r="N779" s="138" t="s">
        <v>44</v>
      </c>
      <c r="O779" s="138" t="s">
        <v>41</v>
      </c>
      <c r="P779" s="138">
        <v>1</v>
      </c>
      <c r="Q779" s="126">
        <f>(D779*G779)*B779</f>
        <v>0</v>
      </c>
    </row>
    <row r="780" spans="1:17" ht="12.75">
      <c r="A780" s="186">
        <v>12403</v>
      </c>
      <c r="B780" s="114"/>
      <c r="C780" s="128" t="s">
        <v>41</v>
      </c>
      <c r="D780" s="128">
        <v>30</v>
      </c>
      <c r="E780" s="128">
        <v>10</v>
      </c>
      <c r="F780" s="118">
        <f>G780*137</f>
        <v>115.08</v>
      </c>
      <c r="G780" s="291">
        <v>0.84</v>
      </c>
      <c r="H780" s="132">
        <v>1</v>
      </c>
      <c r="I780" s="133" t="s">
        <v>195</v>
      </c>
      <c r="J780" s="128"/>
      <c r="K780" s="277" t="s">
        <v>972</v>
      </c>
      <c r="L780" s="143" t="s">
        <v>357</v>
      </c>
      <c r="M780" s="137">
        <v>71</v>
      </c>
      <c r="N780" s="138" t="s">
        <v>44</v>
      </c>
      <c r="O780" s="138" t="s">
        <v>41</v>
      </c>
      <c r="P780" s="138">
        <v>1</v>
      </c>
      <c r="Q780" s="126">
        <f>(D780*G780)*B780</f>
        <v>0</v>
      </c>
    </row>
    <row r="781" spans="1:17" ht="12.75">
      <c r="A781" s="186">
        <v>12404</v>
      </c>
      <c r="B781" s="114"/>
      <c r="C781" s="128" t="s">
        <v>41</v>
      </c>
      <c r="D781" s="128">
        <v>30</v>
      </c>
      <c r="E781" s="128">
        <v>10</v>
      </c>
      <c r="F781" s="118">
        <f>G781*137</f>
        <v>115.08</v>
      </c>
      <c r="G781" s="291">
        <v>0.84</v>
      </c>
      <c r="H781" s="132">
        <v>1</v>
      </c>
      <c r="I781" s="133" t="s">
        <v>195</v>
      </c>
      <c r="J781" s="128"/>
      <c r="K781" s="277" t="s">
        <v>973</v>
      </c>
      <c r="L781" s="143" t="s">
        <v>357</v>
      </c>
      <c r="M781" s="137">
        <v>71</v>
      </c>
      <c r="N781" s="138" t="s">
        <v>44</v>
      </c>
      <c r="O781" s="138" t="s">
        <v>41</v>
      </c>
      <c r="P781" s="138">
        <v>1</v>
      </c>
      <c r="Q781" s="126">
        <f>(D781*G781)*B781</f>
        <v>0</v>
      </c>
    </row>
    <row r="782" spans="1:17" ht="12.75">
      <c r="A782" s="186">
        <v>10260</v>
      </c>
      <c r="B782" s="114"/>
      <c r="C782" s="128" t="s">
        <v>41</v>
      </c>
      <c r="D782" s="128">
        <v>30</v>
      </c>
      <c r="E782" s="128">
        <v>10</v>
      </c>
      <c r="F782" s="118">
        <f>G782*137</f>
        <v>98.64</v>
      </c>
      <c r="G782" s="291">
        <v>0.72</v>
      </c>
      <c r="H782" s="132">
        <v>1</v>
      </c>
      <c r="I782" s="133" t="s">
        <v>195</v>
      </c>
      <c r="J782" s="128"/>
      <c r="K782" s="277" t="s">
        <v>536</v>
      </c>
      <c r="L782" s="143" t="s">
        <v>357</v>
      </c>
      <c r="M782" s="137">
        <v>71</v>
      </c>
      <c r="N782" s="138" t="s">
        <v>44</v>
      </c>
      <c r="O782" s="138" t="s">
        <v>41</v>
      </c>
      <c r="P782" s="138">
        <v>1</v>
      </c>
      <c r="Q782" s="126">
        <f>(D782*G782)*B782</f>
        <v>0</v>
      </c>
    </row>
    <row r="783" spans="1:17" ht="12.75">
      <c r="A783" s="186"/>
      <c r="B783" s="305"/>
      <c r="C783" s="186"/>
      <c r="D783" s="186"/>
      <c r="E783" s="306"/>
      <c r="F783" s="118">
        <f>G783*137</f>
        <v>0</v>
      </c>
      <c r="G783" s="291"/>
      <c r="H783" s="191"/>
      <c r="I783" s="295"/>
      <c r="J783" s="128"/>
      <c r="K783" s="288" t="s">
        <v>666</v>
      </c>
      <c r="L783" s="143"/>
      <c r="M783" s="137"/>
      <c r="N783" s="138"/>
      <c r="O783" s="138"/>
      <c r="P783" s="138"/>
      <c r="Q783" s="126" t="s">
        <v>15</v>
      </c>
    </row>
    <row r="784" spans="1:17" ht="12.75">
      <c r="A784" s="186">
        <v>12410</v>
      </c>
      <c r="B784" s="308"/>
      <c r="C784" s="128" t="s">
        <v>41</v>
      </c>
      <c r="D784" s="128">
        <v>30</v>
      </c>
      <c r="E784" s="128">
        <v>15</v>
      </c>
      <c r="F784" s="118">
        <f>G784*137</f>
        <v>95.89999999999999</v>
      </c>
      <c r="G784" s="291">
        <v>0.7</v>
      </c>
      <c r="H784" s="132">
        <v>1</v>
      </c>
      <c r="I784" s="133" t="s">
        <v>195</v>
      </c>
      <c r="J784" s="128"/>
      <c r="K784" s="277" t="s">
        <v>974</v>
      </c>
      <c r="L784" s="143" t="s">
        <v>350</v>
      </c>
      <c r="M784" s="137">
        <v>71</v>
      </c>
      <c r="N784" s="138" t="s">
        <v>44</v>
      </c>
      <c r="O784" s="138" t="s">
        <v>41</v>
      </c>
      <c r="P784" s="138">
        <v>1</v>
      </c>
      <c r="Q784" s="126">
        <f>(D784*G784)*B784</f>
        <v>0</v>
      </c>
    </row>
    <row r="785" spans="1:17" ht="12.75">
      <c r="A785" s="186">
        <v>12411</v>
      </c>
      <c r="B785" s="264"/>
      <c r="C785" s="128" t="s">
        <v>41</v>
      </c>
      <c r="D785" s="128">
        <v>30</v>
      </c>
      <c r="E785" s="128">
        <v>10</v>
      </c>
      <c r="F785" s="118">
        <f>G785*137</f>
        <v>86.31</v>
      </c>
      <c r="G785" s="291">
        <v>0.63</v>
      </c>
      <c r="H785" s="132">
        <v>1</v>
      </c>
      <c r="I785" s="133" t="s">
        <v>195</v>
      </c>
      <c r="J785" s="128"/>
      <c r="K785" s="98" t="s">
        <v>975</v>
      </c>
      <c r="L785" s="143" t="s">
        <v>350</v>
      </c>
      <c r="M785" s="137">
        <v>71</v>
      </c>
      <c r="N785" s="138" t="s">
        <v>44</v>
      </c>
      <c r="O785" s="138" t="s">
        <v>41</v>
      </c>
      <c r="P785" s="138">
        <v>1</v>
      </c>
      <c r="Q785" s="126">
        <f>(D785*G785)*B785</f>
        <v>0</v>
      </c>
    </row>
    <row r="786" spans="1:17" ht="12.75">
      <c r="A786" s="186">
        <v>12412</v>
      </c>
      <c r="B786" s="264"/>
      <c r="C786" s="128" t="s">
        <v>41</v>
      </c>
      <c r="D786" s="128">
        <v>30</v>
      </c>
      <c r="E786" s="128">
        <v>10</v>
      </c>
      <c r="F786" s="118">
        <f>G786*137</f>
        <v>86.31</v>
      </c>
      <c r="G786" s="291">
        <v>0.63</v>
      </c>
      <c r="H786" s="132">
        <v>1</v>
      </c>
      <c r="I786" s="133" t="s">
        <v>195</v>
      </c>
      <c r="J786" s="128"/>
      <c r="K786" s="98" t="s">
        <v>976</v>
      </c>
      <c r="L786" s="143" t="s">
        <v>350</v>
      </c>
      <c r="M786" s="137">
        <v>71</v>
      </c>
      <c r="N786" s="138" t="s">
        <v>44</v>
      </c>
      <c r="O786" s="138" t="s">
        <v>41</v>
      </c>
      <c r="P786" s="138">
        <v>1</v>
      </c>
      <c r="Q786" s="126">
        <f>(D786*G786)*B786</f>
        <v>0</v>
      </c>
    </row>
    <row r="787" spans="1:17" ht="12.75">
      <c r="A787" s="186">
        <v>10247</v>
      </c>
      <c r="B787" s="114"/>
      <c r="C787" s="128" t="s">
        <v>41</v>
      </c>
      <c r="D787" s="128">
        <v>25</v>
      </c>
      <c r="E787" s="128">
        <v>10</v>
      </c>
      <c r="F787" s="118">
        <f>G787*137</f>
        <v>75.35000000000001</v>
      </c>
      <c r="G787" s="291">
        <v>0.55</v>
      </c>
      <c r="H787" s="132">
        <v>1</v>
      </c>
      <c r="I787" s="133" t="s">
        <v>195</v>
      </c>
      <c r="J787" s="128"/>
      <c r="K787" s="277" t="s">
        <v>977</v>
      </c>
      <c r="L787" s="143" t="s">
        <v>128</v>
      </c>
      <c r="M787" s="137">
        <v>71</v>
      </c>
      <c r="N787" s="138" t="s">
        <v>44</v>
      </c>
      <c r="O787" s="138" t="s">
        <v>41</v>
      </c>
      <c r="P787" s="138">
        <v>1</v>
      </c>
      <c r="Q787" s="126">
        <f>(D787*G787)*B787</f>
        <v>0</v>
      </c>
    </row>
    <row r="788" spans="1:17" ht="12.75">
      <c r="A788" s="186">
        <v>10248</v>
      </c>
      <c r="B788" s="114"/>
      <c r="C788" s="128" t="s">
        <v>41</v>
      </c>
      <c r="D788" s="128">
        <v>25</v>
      </c>
      <c r="E788" s="128">
        <v>10</v>
      </c>
      <c r="F788" s="118">
        <f>G788*137</f>
        <v>75.35000000000001</v>
      </c>
      <c r="G788" s="291">
        <v>0.55</v>
      </c>
      <c r="H788" s="132">
        <v>1</v>
      </c>
      <c r="I788" s="133" t="s">
        <v>195</v>
      </c>
      <c r="J788" s="128"/>
      <c r="K788" s="277" t="s">
        <v>978</v>
      </c>
      <c r="L788" s="143" t="s">
        <v>128</v>
      </c>
      <c r="M788" s="137">
        <v>71</v>
      </c>
      <c r="N788" s="138" t="s">
        <v>44</v>
      </c>
      <c r="O788" s="138" t="s">
        <v>41</v>
      </c>
      <c r="P788" s="138">
        <v>1</v>
      </c>
      <c r="Q788" s="126">
        <f>(D788*G788)*B788</f>
        <v>0</v>
      </c>
    </row>
    <row r="789" spans="1:17" ht="12.75">
      <c r="A789" s="186">
        <v>10249</v>
      </c>
      <c r="B789" s="114"/>
      <c r="C789" s="128" t="s">
        <v>41</v>
      </c>
      <c r="D789" s="128">
        <v>25</v>
      </c>
      <c r="E789" s="128">
        <v>10</v>
      </c>
      <c r="F789" s="118">
        <f>G789*137</f>
        <v>75.35000000000001</v>
      </c>
      <c r="G789" s="291">
        <v>0.55</v>
      </c>
      <c r="H789" s="132">
        <v>1</v>
      </c>
      <c r="I789" s="133" t="s">
        <v>195</v>
      </c>
      <c r="J789" s="128"/>
      <c r="K789" s="277" t="s">
        <v>979</v>
      </c>
      <c r="L789" s="143" t="s">
        <v>128</v>
      </c>
      <c r="M789" s="137">
        <v>71</v>
      </c>
      <c r="N789" s="138" t="s">
        <v>44</v>
      </c>
      <c r="O789" s="138" t="s">
        <v>41</v>
      </c>
      <c r="P789" s="138">
        <v>1</v>
      </c>
      <c r="Q789" s="126">
        <f>(D789*G789)*B789</f>
        <v>0</v>
      </c>
    </row>
    <row r="790" spans="1:17" ht="12.75">
      <c r="A790" s="186">
        <v>10267</v>
      </c>
      <c r="B790" s="114"/>
      <c r="C790" s="128" t="s">
        <v>41</v>
      </c>
      <c r="D790" s="128">
        <v>25</v>
      </c>
      <c r="E790" s="128">
        <v>10</v>
      </c>
      <c r="F790" s="118">
        <f>G790*137</f>
        <v>75.35000000000001</v>
      </c>
      <c r="G790" s="291">
        <v>0.55</v>
      </c>
      <c r="H790" s="132">
        <v>1</v>
      </c>
      <c r="I790" s="133" t="s">
        <v>195</v>
      </c>
      <c r="J790" s="128"/>
      <c r="K790" s="277" t="s">
        <v>980</v>
      </c>
      <c r="L790" s="143" t="s">
        <v>128</v>
      </c>
      <c r="M790" s="137">
        <v>71</v>
      </c>
      <c r="N790" s="138" t="s">
        <v>44</v>
      </c>
      <c r="O790" s="138" t="s">
        <v>41</v>
      </c>
      <c r="P790" s="138">
        <v>1</v>
      </c>
      <c r="Q790" s="126">
        <f>(D790*G790)*B790</f>
        <v>0</v>
      </c>
    </row>
    <row r="791" spans="1:17" ht="12.75">
      <c r="A791" s="186">
        <v>12420</v>
      </c>
      <c r="B791" s="114"/>
      <c r="C791" s="128" t="s">
        <v>41</v>
      </c>
      <c r="D791" s="128">
        <v>25</v>
      </c>
      <c r="E791" s="128">
        <v>10</v>
      </c>
      <c r="F791" s="118">
        <f>G791*137</f>
        <v>73.98</v>
      </c>
      <c r="G791" s="291">
        <v>0.54</v>
      </c>
      <c r="H791" s="132">
        <v>1</v>
      </c>
      <c r="I791" s="133" t="s">
        <v>195</v>
      </c>
      <c r="J791" s="128"/>
      <c r="K791" s="277" t="s">
        <v>361</v>
      </c>
      <c r="L791" s="143" t="s">
        <v>128</v>
      </c>
      <c r="M791" s="137">
        <v>71</v>
      </c>
      <c r="N791" s="138" t="s">
        <v>44</v>
      </c>
      <c r="O791" s="138" t="s">
        <v>41</v>
      </c>
      <c r="P791" s="138">
        <v>1</v>
      </c>
      <c r="Q791" s="126">
        <f>(D791*G791)*B791</f>
        <v>0</v>
      </c>
    </row>
    <row r="792" spans="1:17" ht="12.75">
      <c r="A792" s="186">
        <v>12421</v>
      </c>
      <c r="B792" s="264"/>
      <c r="C792" s="128" t="s">
        <v>41</v>
      </c>
      <c r="D792" s="128">
        <v>40</v>
      </c>
      <c r="E792" s="128">
        <v>10</v>
      </c>
      <c r="F792" s="118">
        <f>G792*137</f>
        <v>128.78</v>
      </c>
      <c r="G792" s="291">
        <v>0.94</v>
      </c>
      <c r="H792" s="132">
        <v>1</v>
      </c>
      <c r="I792" s="133" t="s">
        <v>195</v>
      </c>
      <c r="J792" s="128"/>
      <c r="K792" s="277" t="s">
        <v>981</v>
      </c>
      <c r="L792" s="143" t="s">
        <v>660</v>
      </c>
      <c r="M792" s="137">
        <v>72</v>
      </c>
      <c r="N792" s="138" t="s">
        <v>44</v>
      </c>
      <c r="O792" s="138" t="s">
        <v>41</v>
      </c>
      <c r="P792" s="138">
        <v>1</v>
      </c>
      <c r="Q792" s="126">
        <f>(D792*G792)*B792</f>
        <v>0</v>
      </c>
    </row>
    <row r="793" spans="1:17" ht="12.75">
      <c r="A793" s="186">
        <v>12422</v>
      </c>
      <c r="B793" s="114"/>
      <c r="C793" s="128" t="s">
        <v>41</v>
      </c>
      <c r="D793" s="128">
        <v>30</v>
      </c>
      <c r="E793" s="128">
        <v>2</v>
      </c>
      <c r="F793" s="118">
        <f>G793*137</f>
        <v>138.37</v>
      </c>
      <c r="G793" s="291">
        <v>1.01</v>
      </c>
      <c r="H793" s="132">
        <v>1</v>
      </c>
      <c r="I793" s="133" t="s">
        <v>195</v>
      </c>
      <c r="J793" s="128"/>
      <c r="K793" s="98" t="s">
        <v>982</v>
      </c>
      <c r="L793" s="143" t="s">
        <v>983</v>
      </c>
      <c r="M793" s="137">
        <v>72</v>
      </c>
      <c r="N793" s="138" t="s">
        <v>44</v>
      </c>
      <c r="O793" s="138" t="s">
        <v>41</v>
      </c>
      <c r="P793" s="138">
        <v>1</v>
      </c>
      <c r="Q793" s="126">
        <f>(D793*G793)*B793</f>
        <v>0</v>
      </c>
    </row>
    <row r="794" spans="1:17" ht="12.75">
      <c r="A794" s="186">
        <v>12423</v>
      </c>
      <c r="B794" s="114"/>
      <c r="C794" s="128" t="s">
        <v>41</v>
      </c>
      <c r="D794" s="128">
        <v>25</v>
      </c>
      <c r="E794" s="128">
        <v>3</v>
      </c>
      <c r="F794" s="118">
        <f>G794*137</f>
        <v>123.3</v>
      </c>
      <c r="G794" s="291">
        <v>0.9</v>
      </c>
      <c r="H794" s="132">
        <v>1</v>
      </c>
      <c r="I794" s="133" t="s">
        <v>195</v>
      </c>
      <c r="J794" s="128"/>
      <c r="K794" s="98" t="s">
        <v>984</v>
      </c>
      <c r="L794" s="143" t="s">
        <v>983</v>
      </c>
      <c r="M794" s="137">
        <v>72</v>
      </c>
      <c r="N794" s="138" t="s">
        <v>44</v>
      </c>
      <c r="O794" s="138" t="s">
        <v>41</v>
      </c>
      <c r="P794" s="138">
        <v>1</v>
      </c>
      <c r="Q794" s="126">
        <f>(D794*G794)*B794</f>
        <v>0</v>
      </c>
    </row>
    <row r="795" spans="1:17" ht="12.75">
      <c r="A795" s="186">
        <v>12424</v>
      </c>
      <c r="B795" s="114"/>
      <c r="C795" s="128" t="s">
        <v>41</v>
      </c>
      <c r="D795" s="128">
        <v>30</v>
      </c>
      <c r="E795" s="128">
        <v>2</v>
      </c>
      <c r="F795" s="118">
        <f>G795*137</f>
        <v>138.37</v>
      </c>
      <c r="G795" s="291">
        <v>1.01</v>
      </c>
      <c r="H795" s="132">
        <v>1</v>
      </c>
      <c r="I795" s="133" t="s">
        <v>195</v>
      </c>
      <c r="J795" s="128"/>
      <c r="K795" s="98" t="s">
        <v>985</v>
      </c>
      <c r="L795" s="143" t="s">
        <v>983</v>
      </c>
      <c r="M795" s="137">
        <v>72</v>
      </c>
      <c r="N795" s="138" t="s">
        <v>44</v>
      </c>
      <c r="O795" s="138" t="s">
        <v>41</v>
      </c>
      <c r="P795" s="138">
        <v>1</v>
      </c>
      <c r="Q795" s="126">
        <f>(D795*G795)*B795</f>
        <v>0</v>
      </c>
    </row>
    <row r="796" spans="1:17" ht="12.75">
      <c r="A796" s="186">
        <v>12425</v>
      </c>
      <c r="B796" s="114"/>
      <c r="C796" s="128" t="s">
        <v>41</v>
      </c>
      <c r="D796" s="128">
        <v>25</v>
      </c>
      <c r="E796" s="128">
        <v>8</v>
      </c>
      <c r="F796" s="118">
        <f>G796*137</f>
        <v>101.38</v>
      </c>
      <c r="G796" s="291">
        <v>0.74</v>
      </c>
      <c r="H796" s="132">
        <v>1</v>
      </c>
      <c r="I796" s="133" t="s">
        <v>195</v>
      </c>
      <c r="J796" s="128"/>
      <c r="K796" s="277" t="s">
        <v>986</v>
      </c>
      <c r="L796" s="143" t="s">
        <v>128</v>
      </c>
      <c r="M796" s="137">
        <v>72</v>
      </c>
      <c r="N796" s="138" t="s">
        <v>44</v>
      </c>
      <c r="O796" s="138" t="s">
        <v>41</v>
      </c>
      <c r="P796" s="138">
        <v>1</v>
      </c>
      <c r="Q796" s="126">
        <f>(D796*G796)*B796</f>
        <v>0</v>
      </c>
    </row>
    <row r="797" spans="1:17" ht="12.75">
      <c r="A797" s="186">
        <v>12426</v>
      </c>
      <c r="B797" s="114"/>
      <c r="C797" s="128" t="s">
        <v>41</v>
      </c>
      <c r="D797" s="128">
        <v>25</v>
      </c>
      <c r="E797" s="128">
        <v>8</v>
      </c>
      <c r="F797" s="118">
        <f>G797*137</f>
        <v>101.38</v>
      </c>
      <c r="G797" s="291">
        <v>0.74</v>
      </c>
      <c r="H797" s="132">
        <v>1</v>
      </c>
      <c r="I797" s="133" t="s">
        <v>195</v>
      </c>
      <c r="J797" s="128"/>
      <c r="K797" s="98" t="s">
        <v>987</v>
      </c>
      <c r="L797" s="143" t="s">
        <v>128</v>
      </c>
      <c r="M797" s="137">
        <v>72</v>
      </c>
      <c r="N797" s="138" t="s">
        <v>44</v>
      </c>
      <c r="O797" s="138" t="s">
        <v>41</v>
      </c>
      <c r="P797" s="138">
        <v>1</v>
      </c>
      <c r="Q797" s="126">
        <f>(D797*G797)*B797</f>
        <v>0</v>
      </c>
    </row>
    <row r="798" spans="1:17" ht="12.75">
      <c r="A798" s="186">
        <v>12427</v>
      </c>
      <c r="B798" s="114"/>
      <c r="C798" s="128" t="s">
        <v>41</v>
      </c>
      <c r="D798" s="128">
        <v>25</v>
      </c>
      <c r="E798" s="128">
        <v>8</v>
      </c>
      <c r="F798" s="118">
        <f>G798*137</f>
        <v>112.33999999999999</v>
      </c>
      <c r="G798" s="291">
        <v>0.82</v>
      </c>
      <c r="H798" s="132">
        <v>1</v>
      </c>
      <c r="I798" s="133" t="s">
        <v>195</v>
      </c>
      <c r="J798" s="128"/>
      <c r="K798" s="277" t="s">
        <v>988</v>
      </c>
      <c r="L798" s="143" t="s">
        <v>128</v>
      </c>
      <c r="M798" s="137">
        <v>72</v>
      </c>
      <c r="N798" s="138" t="s">
        <v>44</v>
      </c>
      <c r="O798" s="138" t="s">
        <v>41</v>
      </c>
      <c r="P798" s="138">
        <v>1</v>
      </c>
      <c r="Q798" s="126">
        <f>(D798*G798)*B798</f>
        <v>0</v>
      </c>
    </row>
    <row r="799" spans="1:17" ht="12.75">
      <c r="A799" s="186">
        <v>12428</v>
      </c>
      <c r="B799" s="114"/>
      <c r="C799" s="128" t="s">
        <v>41</v>
      </c>
      <c r="D799" s="128">
        <v>25</v>
      </c>
      <c r="E799" s="128">
        <v>8</v>
      </c>
      <c r="F799" s="118">
        <f>G799*137</f>
        <v>101.38</v>
      </c>
      <c r="G799" s="291">
        <v>0.74</v>
      </c>
      <c r="H799" s="132">
        <v>1</v>
      </c>
      <c r="I799" s="133" t="s">
        <v>195</v>
      </c>
      <c r="J799" s="128"/>
      <c r="K799" s="277" t="s">
        <v>989</v>
      </c>
      <c r="L799" s="143" t="s">
        <v>128</v>
      </c>
      <c r="M799" s="137">
        <v>72</v>
      </c>
      <c r="N799" s="138" t="s">
        <v>44</v>
      </c>
      <c r="O799" s="138" t="s">
        <v>41</v>
      </c>
      <c r="P799" s="138">
        <v>1</v>
      </c>
      <c r="Q799" s="126">
        <f>(D799*G799)*B799</f>
        <v>0</v>
      </c>
    </row>
    <row r="800" spans="1:17" ht="12.75">
      <c r="A800" s="186">
        <v>12429</v>
      </c>
      <c r="B800" s="264"/>
      <c r="C800" s="128" t="s">
        <v>41</v>
      </c>
      <c r="D800" s="128">
        <v>30</v>
      </c>
      <c r="E800" s="128">
        <v>10</v>
      </c>
      <c r="F800" s="118">
        <f>G800*137</f>
        <v>100.00999999999999</v>
      </c>
      <c r="G800" s="291">
        <v>0.73</v>
      </c>
      <c r="H800" s="132">
        <v>1</v>
      </c>
      <c r="I800" s="133" t="s">
        <v>195</v>
      </c>
      <c r="J800" s="128"/>
      <c r="K800" s="98" t="s">
        <v>990</v>
      </c>
      <c r="L800" s="143" t="s">
        <v>350</v>
      </c>
      <c r="M800" s="137">
        <v>72</v>
      </c>
      <c r="N800" s="138" t="s">
        <v>44</v>
      </c>
      <c r="O800" s="138" t="s">
        <v>41</v>
      </c>
      <c r="P800" s="138">
        <v>1</v>
      </c>
      <c r="Q800" s="126">
        <f>(D800*G800)*B800</f>
        <v>0</v>
      </c>
    </row>
    <row r="801" spans="1:17" ht="12.75">
      <c r="A801" s="186">
        <v>12430</v>
      </c>
      <c r="B801" s="264"/>
      <c r="C801" s="128" t="s">
        <v>41</v>
      </c>
      <c r="D801" s="128">
        <v>30</v>
      </c>
      <c r="E801" s="128">
        <v>10</v>
      </c>
      <c r="F801" s="118">
        <f>G801*137</f>
        <v>90.42</v>
      </c>
      <c r="G801" s="291">
        <v>0.66</v>
      </c>
      <c r="H801" s="132">
        <v>1</v>
      </c>
      <c r="I801" s="133" t="s">
        <v>195</v>
      </c>
      <c r="J801" s="128"/>
      <c r="K801" s="277" t="s">
        <v>991</v>
      </c>
      <c r="L801" s="143" t="s">
        <v>350</v>
      </c>
      <c r="M801" s="137">
        <v>72</v>
      </c>
      <c r="N801" s="138" t="s">
        <v>44</v>
      </c>
      <c r="O801" s="138" t="s">
        <v>41</v>
      </c>
      <c r="P801" s="138">
        <v>1</v>
      </c>
      <c r="Q801" s="126">
        <f>(D801*G801)*B801</f>
        <v>0</v>
      </c>
    </row>
    <row r="802" spans="1:17" ht="12.75">
      <c r="A802" s="186">
        <v>12431</v>
      </c>
      <c r="B802" s="264"/>
      <c r="C802" s="128" t="s">
        <v>41</v>
      </c>
      <c r="D802" s="128">
        <v>30</v>
      </c>
      <c r="E802" s="128">
        <v>10</v>
      </c>
      <c r="F802" s="118">
        <f>G802*137</f>
        <v>90.42</v>
      </c>
      <c r="G802" s="291">
        <v>0.66</v>
      </c>
      <c r="H802" s="132">
        <v>1</v>
      </c>
      <c r="I802" s="133" t="s">
        <v>195</v>
      </c>
      <c r="J802" s="128"/>
      <c r="K802" s="98" t="s">
        <v>675</v>
      </c>
      <c r="L802" s="143" t="s">
        <v>357</v>
      </c>
      <c r="M802" s="137">
        <v>72</v>
      </c>
      <c r="N802" s="138" t="s">
        <v>44</v>
      </c>
      <c r="O802" s="138" t="s">
        <v>41</v>
      </c>
      <c r="P802" s="138">
        <v>1</v>
      </c>
      <c r="Q802" s="126">
        <f>(D802*G802)*B802</f>
        <v>0</v>
      </c>
    </row>
    <row r="803" spans="1:17" ht="12.75">
      <c r="A803" s="186">
        <v>12432</v>
      </c>
      <c r="B803" s="264"/>
      <c r="C803" s="128" t="s">
        <v>41</v>
      </c>
      <c r="D803" s="128">
        <v>30</v>
      </c>
      <c r="E803" s="128">
        <v>10</v>
      </c>
      <c r="F803" s="118">
        <f>G803*137</f>
        <v>131.51999999999998</v>
      </c>
      <c r="G803" s="291">
        <v>0.96</v>
      </c>
      <c r="H803" s="132">
        <v>1</v>
      </c>
      <c r="I803" s="133" t="s">
        <v>195</v>
      </c>
      <c r="J803" s="128"/>
      <c r="K803" s="277" t="s">
        <v>677</v>
      </c>
      <c r="L803" s="143" t="s">
        <v>357</v>
      </c>
      <c r="M803" s="137">
        <v>72</v>
      </c>
      <c r="N803" s="138" t="s">
        <v>44</v>
      </c>
      <c r="O803" s="138" t="s">
        <v>41</v>
      </c>
      <c r="P803" s="138">
        <v>1</v>
      </c>
      <c r="Q803" s="126">
        <f>(D803*G803)*B803</f>
        <v>0</v>
      </c>
    </row>
    <row r="804" spans="1:17" ht="12.75">
      <c r="A804" s="186">
        <v>12433</v>
      </c>
      <c r="B804" s="114"/>
      <c r="C804" s="128" t="s">
        <v>41</v>
      </c>
      <c r="D804" s="128">
        <v>30</v>
      </c>
      <c r="E804" s="128">
        <v>10</v>
      </c>
      <c r="F804" s="118">
        <f>G804*137</f>
        <v>109.60000000000001</v>
      </c>
      <c r="G804" s="291">
        <v>0.8</v>
      </c>
      <c r="H804" s="132">
        <v>1</v>
      </c>
      <c r="I804" s="133" t="s">
        <v>195</v>
      </c>
      <c r="J804" s="128"/>
      <c r="K804" s="277" t="s">
        <v>992</v>
      </c>
      <c r="L804" s="143" t="s">
        <v>983</v>
      </c>
      <c r="M804" s="137">
        <v>72</v>
      </c>
      <c r="N804" s="138" t="s">
        <v>44</v>
      </c>
      <c r="O804" s="138" t="s">
        <v>41</v>
      </c>
      <c r="P804" s="138">
        <v>1</v>
      </c>
      <c r="Q804" s="126">
        <f>(D804*G804)*B804</f>
        <v>0</v>
      </c>
    </row>
    <row r="805" spans="1:17" ht="12.75">
      <c r="A805" s="186">
        <v>12434</v>
      </c>
      <c r="B805" s="301"/>
      <c r="C805" s="128" t="s">
        <v>41</v>
      </c>
      <c r="D805" s="128">
        <v>30</v>
      </c>
      <c r="E805" s="128">
        <v>10</v>
      </c>
      <c r="F805" s="118">
        <f>G805*137</f>
        <v>73.98</v>
      </c>
      <c r="G805" s="291">
        <v>0.54</v>
      </c>
      <c r="H805" s="132">
        <v>1</v>
      </c>
      <c r="I805" s="133" t="s">
        <v>195</v>
      </c>
      <c r="J805" s="128"/>
      <c r="K805" s="98" t="s">
        <v>993</v>
      </c>
      <c r="L805" s="143" t="s">
        <v>350</v>
      </c>
      <c r="M805" s="137">
        <v>72</v>
      </c>
      <c r="N805" s="138" t="s">
        <v>44</v>
      </c>
      <c r="O805" s="138" t="s">
        <v>41</v>
      </c>
      <c r="P805" s="138">
        <v>1</v>
      </c>
      <c r="Q805" s="126">
        <f>(D805*G805)*B805</f>
        <v>0</v>
      </c>
    </row>
    <row r="806" spans="1:17" ht="12.75">
      <c r="A806" s="186">
        <v>12435</v>
      </c>
      <c r="B806" s="301"/>
      <c r="C806" s="128" t="s">
        <v>41</v>
      </c>
      <c r="D806" s="128">
        <v>30</v>
      </c>
      <c r="E806" s="128">
        <v>10</v>
      </c>
      <c r="F806" s="118">
        <f>G806*137</f>
        <v>73.98</v>
      </c>
      <c r="G806" s="291">
        <v>0.54</v>
      </c>
      <c r="H806" s="132">
        <v>1</v>
      </c>
      <c r="I806" s="133" t="s">
        <v>195</v>
      </c>
      <c r="J806" s="128"/>
      <c r="K806" s="277" t="s">
        <v>994</v>
      </c>
      <c r="L806" s="143" t="s">
        <v>350</v>
      </c>
      <c r="M806" s="137">
        <v>72</v>
      </c>
      <c r="N806" s="138" t="s">
        <v>44</v>
      </c>
      <c r="O806" s="138" t="s">
        <v>41</v>
      </c>
      <c r="P806" s="138">
        <v>1</v>
      </c>
      <c r="Q806" s="126">
        <f>(D806*G806)*B806</f>
        <v>0</v>
      </c>
    </row>
    <row r="807" spans="1:17" ht="12.75">
      <c r="A807" s="186">
        <v>12436</v>
      </c>
      <c r="B807" s="301"/>
      <c r="C807" s="128" t="s">
        <v>41</v>
      </c>
      <c r="D807" s="128">
        <v>30</v>
      </c>
      <c r="E807" s="128">
        <v>10</v>
      </c>
      <c r="F807" s="118">
        <f>G807*137</f>
        <v>73.98</v>
      </c>
      <c r="G807" s="291">
        <v>0.54</v>
      </c>
      <c r="H807" s="132">
        <v>1</v>
      </c>
      <c r="I807" s="133" t="s">
        <v>195</v>
      </c>
      <c r="J807" s="128"/>
      <c r="K807" s="98" t="s">
        <v>995</v>
      </c>
      <c r="L807" s="143" t="s">
        <v>350</v>
      </c>
      <c r="M807" s="137">
        <v>72</v>
      </c>
      <c r="N807" s="138" t="s">
        <v>44</v>
      </c>
      <c r="O807" s="138" t="s">
        <v>41</v>
      </c>
      <c r="P807" s="138">
        <v>1</v>
      </c>
      <c r="Q807" s="126">
        <f>(D807*G807)*B807</f>
        <v>0</v>
      </c>
    </row>
    <row r="808" spans="1:17" ht="12.75">
      <c r="A808" s="186">
        <v>10255</v>
      </c>
      <c r="B808" s="301"/>
      <c r="C808" s="128" t="s">
        <v>41</v>
      </c>
      <c r="D808" s="128">
        <v>30</v>
      </c>
      <c r="E808" s="128">
        <v>10</v>
      </c>
      <c r="F808" s="118">
        <f>G808*137</f>
        <v>72.61</v>
      </c>
      <c r="G808" s="291">
        <v>0.53</v>
      </c>
      <c r="H808" s="132">
        <v>1</v>
      </c>
      <c r="I808" s="133" t="s">
        <v>195</v>
      </c>
      <c r="J808" s="128"/>
      <c r="K808" s="98" t="s">
        <v>680</v>
      </c>
      <c r="L808" s="143" t="s">
        <v>350</v>
      </c>
      <c r="M808" s="137">
        <v>73</v>
      </c>
      <c r="N808" s="138" t="s">
        <v>44</v>
      </c>
      <c r="O808" s="138" t="s">
        <v>41</v>
      </c>
      <c r="P808" s="138">
        <v>1</v>
      </c>
      <c r="Q808" s="126">
        <f>(D808*G808)*B808</f>
        <v>0</v>
      </c>
    </row>
    <row r="809" spans="1:17" ht="12.75">
      <c r="A809" s="186">
        <v>12437</v>
      </c>
      <c r="B809" s="114"/>
      <c r="C809" s="128" t="s">
        <v>41</v>
      </c>
      <c r="D809" s="128">
        <v>30</v>
      </c>
      <c r="E809" s="128">
        <v>5</v>
      </c>
      <c r="F809" s="118">
        <f>G809*137</f>
        <v>250.71</v>
      </c>
      <c r="G809" s="291">
        <v>1.83</v>
      </c>
      <c r="H809" s="132">
        <v>1</v>
      </c>
      <c r="I809" s="133" t="s">
        <v>195</v>
      </c>
      <c r="J809" s="128"/>
      <c r="K809" s="277" t="s">
        <v>996</v>
      </c>
      <c r="L809" s="143" t="s">
        <v>983</v>
      </c>
      <c r="M809" s="137">
        <v>73</v>
      </c>
      <c r="N809" s="138" t="s">
        <v>44</v>
      </c>
      <c r="O809" s="138" t="s">
        <v>41</v>
      </c>
      <c r="P809" s="138">
        <v>1</v>
      </c>
      <c r="Q809" s="126">
        <f>(D809*G809)*B809</f>
        <v>0</v>
      </c>
    </row>
    <row r="810" spans="1:17" ht="12.75">
      <c r="A810" s="186">
        <v>12438</v>
      </c>
      <c r="B810" s="264"/>
      <c r="C810" s="128" t="s">
        <v>41</v>
      </c>
      <c r="D810" s="128">
        <v>30</v>
      </c>
      <c r="E810" s="128">
        <v>10</v>
      </c>
      <c r="F810" s="118">
        <f>G810*137</f>
        <v>83.57</v>
      </c>
      <c r="G810" s="291">
        <v>0.61</v>
      </c>
      <c r="H810" s="132">
        <v>1</v>
      </c>
      <c r="I810" s="133" t="s">
        <v>195</v>
      </c>
      <c r="J810" s="128"/>
      <c r="K810" s="98" t="s">
        <v>997</v>
      </c>
      <c r="L810" s="143" t="s">
        <v>350</v>
      </c>
      <c r="M810" s="137">
        <v>73</v>
      </c>
      <c r="N810" s="138" t="s">
        <v>44</v>
      </c>
      <c r="O810" s="138" t="s">
        <v>41</v>
      </c>
      <c r="P810" s="138">
        <v>1</v>
      </c>
      <c r="Q810" s="126">
        <f>(D810*G810)*B810</f>
        <v>0</v>
      </c>
    </row>
    <row r="811" spans="1:17" ht="12.75">
      <c r="A811" s="186">
        <v>12439</v>
      </c>
      <c r="B811" s="264"/>
      <c r="C811" s="128" t="s">
        <v>41</v>
      </c>
      <c r="D811" s="128">
        <v>30</v>
      </c>
      <c r="E811" s="128">
        <v>10</v>
      </c>
      <c r="F811" s="118">
        <f>G811*137</f>
        <v>73.98</v>
      </c>
      <c r="G811" s="291">
        <v>0.54</v>
      </c>
      <c r="H811" s="132">
        <v>1</v>
      </c>
      <c r="I811" s="133" t="s">
        <v>195</v>
      </c>
      <c r="J811" s="128"/>
      <c r="K811" s="277" t="s">
        <v>696</v>
      </c>
      <c r="L811" s="143" t="s">
        <v>350</v>
      </c>
      <c r="M811" s="137">
        <v>73</v>
      </c>
      <c r="N811" s="138" t="s">
        <v>44</v>
      </c>
      <c r="O811" s="138" t="s">
        <v>41</v>
      </c>
      <c r="P811" s="138">
        <v>1</v>
      </c>
      <c r="Q811" s="126">
        <f>(D811*G811)*B811</f>
        <v>0</v>
      </c>
    </row>
    <row r="812" spans="1:17" ht="12.75">
      <c r="A812" s="186">
        <v>12440</v>
      </c>
      <c r="B812" s="264"/>
      <c r="C812" s="128" t="s">
        <v>41</v>
      </c>
      <c r="D812" s="128">
        <v>25</v>
      </c>
      <c r="E812" s="128">
        <v>10</v>
      </c>
      <c r="F812" s="118">
        <f>G812*137</f>
        <v>106.86</v>
      </c>
      <c r="G812" s="291">
        <v>0.78</v>
      </c>
      <c r="H812" s="132">
        <v>1</v>
      </c>
      <c r="I812" s="133" t="s">
        <v>195</v>
      </c>
      <c r="J812" s="128"/>
      <c r="K812" s="98" t="s">
        <v>998</v>
      </c>
      <c r="L812" s="143" t="s">
        <v>128</v>
      </c>
      <c r="M812" s="137">
        <v>73</v>
      </c>
      <c r="N812" s="138" t="s">
        <v>44</v>
      </c>
      <c r="O812" s="138" t="s">
        <v>41</v>
      </c>
      <c r="P812" s="138">
        <v>1</v>
      </c>
      <c r="Q812" s="126">
        <f>(D812*G812)*B812</f>
        <v>0</v>
      </c>
    </row>
    <row r="813" spans="1:17" ht="12.75">
      <c r="A813" s="186">
        <v>12441</v>
      </c>
      <c r="B813" s="264"/>
      <c r="C813" s="128" t="s">
        <v>41</v>
      </c>
      <c r="D813" s="128">
        <v>25</v>
      </c>
      <c r="E813" s="128">
        <v>5</v>
      </c>
      <c r="F813" s="118">
        <f>G813*137</f>
        <v>109.60000000000001</v>
      </c>
      <c r="G813" s="291">
        <v>0.8</v>
      </c>
      <c r="H813" s="132">
        <v>1</v>
      </c>
      <c r="I813" s="133" t="s">
        <v>195</v>
      </c>
      <c r="J813" s="128"/>
      <c r="K813" s="277" t="s">
        <v>999</v>
      </c>
      <c r="L813" s="143" t="s">
        <v>128</v>
      </c>
      <c r="M813" s="137">
        <v>73</v>
      </c>
      <c r="N813" s="138" t="s">
        <v>44</v>
      </c>
      <c r="O813" s="138" t="s">
        <v>41</v>
      </c>
      <c r="P813" s="138">
        <v>1</v>
      </c>
      <c r="Q813" s="126">
        <f>(D813*G813)*B813</f>
        <v>0</v>
      </c>
    </row>
    <row r="814" spans="1:17" ht="12.75">
      <c r="A814" s="186">
        <v>10265</v>
      </c>
      <c r="B814" s="114"/>
      <c r="C814" s="128" t="s">
        <v>41</v>
      </c>
      <c r="D814" s="128">
        <v>30</v>
      </c>
      <c r="E814" s="128">
        <v>5</v>
      </c>
      <c r="F814" s="118">
        <f>G814*137</f>
        <v>101.38</v>
      </c>
      <c r="G814" s="291">
        <v>0.74</v>
      </c>
      <c r="H814" s="132">
        <v>1</v>
      </c>
      <c r="I814" s="133" t="s">
        <v>195</v>
      </c>
      <c r="J814" s="128"/>
      <c r="K814" s="277" t="s">
        <v>1000</v>
      </c>
      <c r="L814" s="143" t="s">
        <v>350</v>
      </c>
      <c r="M814" s="137">
        <v>73</v>
      </c>
      <c r="N814" s="138" t="s">
        <v>44</v>
      </c>
      <c r="O814" s="138" t="s">
        <v>41</v>
      </c>
      <c r="P814" s="138">
        <v>1</v>
      </c>
      <c r="Q814" s="126">
        <f>(D814*G814)*B814</f>
        <v>0</v>
      </c>
    </row>
    <row r="815" spans="1:17" ht="12.75">
      <c r="A815" s="186"/>
      <c r="B815" s="305"/>
      <c r="C815" s="186"/>
      <c r="D815" s="186"/>
      <c r="E815" s="306"/>
      <c r="F815" s="118">
        <f>G815*137</f>
        <v>0</v>
      </c>
      <c r="G815" s="291"/>
      <c r="H815" s="191"/>
      <c r="I815" s="295"/>
      <c r="J815" s="128"/>
      <c r="K815" s="307" t="s">
        <v>707</v>
      </c>
      <c r="L815" s="143"/>
      <c r="M815" s="137"/>
      <c r="N815" s="138"/>
      <c r="O815" s="138"/>
      <c r="P815" s="138"/>
      <c r="Q815" s="126" t="s">
        <v>15</v>
      </c>
    </row>
    <row r="816" spans="1:17" ht="12.75">
      <c r="A816" s="186">
        <v>10102</v>
      </c>
      <c r="B816" s="309"/>
      <c r="C816" s="128" t="s">
        <v>41</v>
      </c>
      <c r="D816" s="128">
        <v>20</v>
      </c>
      <c r="E816" s="128">
        <v>3</v>
      </c>
      <c r="F816" s="118">
        <f>G816*137</f>
        <v>156.17999999999998</v>
      </c>
      <c r="G816" s="291">
        <v>1.14</v>
      </c>
      <c r="H816" s="132">
        <v>1</v>
      </c>
      <c r="I816" s="133" t="s">
        <v>195</v>
      </c>
      <c r="J816" s="128"/>
      <c r="K816" s="277" t="s">
        <v>1001</v>
      </c>
      <c r="L816" s="143" t="s">
        <v>295</v>
      </c>
      <c r="M816" s="137">
        <v>73</v>
      </c>
      <c r="N816" s="138" t="s">
        <v>44</v>
      </c>
      <c r="O816" s="138" t="s">
        <v>41</v>
      </c>
      <c r="P816" s="138">
        <v>1</v>
      </c>
      <c r="Q816" s="126">
        <f>(D816*G816)*B816</f>
        <v>0</v>
      </c>
    </row>
    <row r="817" spans="1:17" ht="12.75">
      <c r="A817" s="186">
        <v>10103</v>
      </c>
      <c r="B817" s="301"/>
      <c r="C817" s="128" t="s">
        <v>41</v>
      </c>
      <c r="D817" s="128">
        <v>20</v>
      </c>
      <c r="E817" s="128">
        <v>3</v>
      </c>
      <c r="F817" s="118">
        <f>G817*137</f>
        <v>156.17999999999998</v>
      </c>
      <c r="G817" s="291">
        <v>1.14</v>
      </c>
      <c r="H817" s="132">
        <v>1</v>
      </c>
      <c r="I817" s="133" t="s">
        <v>195</v>
      </c>
      <c r="J817" s="128"/>
      <c r="K817" s="277" t="s">
        <v>1002</v>
      </c>
      <c r="L817" s="143" t="s">
        <v>295</v>
      </c>
      <c r="M817" s="137">
        <v>73</v>
      </c>
      <c r="N817" s="138" t="s">
        <v>44</v>
      </c>
      <c r="O817" s="138" t="s">
        <v>41</v>
      </c>
      <c r="P817" s="138">
        <v>1</v>
      </c>
      <c r="Q817" s="126">
        <f>(D817*G817)*B817</f>
        <v>0</v>
      </c>
    </row>
    <row r="818" spans="1:17" ht="12.75">
      <c r="A818" s="186">
        <v>10105</v>
      </c>
      <c r="B818" s="301"/>
      <c r="C818" s="128" t="s">
        <v>41</v>
      </c>
      <c r="D818" s="128">
        <v>20</v>
      </c>
      <c r="E818" s="128">
        <v>3</v>
      </c>
      <c r="F818" s="118">
        <f>G818*137</f>
        <v>156.17999999999998</v>
      </c>
      <c r="G818" s="291">
        <v>1.14</v>
      </c>
      <c r="H818" s="132">
        <v>1</v>
      </c>
      <c r="I818" s="133" t="s">
        <v>195</v>
      </c>
      <c r="J818" s="128"/>
      <c r="K818" s="277" t="s">
        <v>1003</v>
      </c>
      <c r="L818" s="143" t="s">
        <v>295</v>
      </c>
      <c r="M818" s="137">
        <v>73</v>
      </c>
      <c r="N818" s="138" t="s">
        <v>44</v>
      </c>
      <c r="O818" s="138" t="s">
        <v>41</v>
      </c>
      <c r="P818" s="138">
        <v>1</v>
      </c>
      <c r="Q818" s="126">
        <f>(D818*G818)*B818</f>
        <v>0</v>
      </c>
    </row>
    <row r="819" spans="1:17" ht="12.75">
      <c r="A819" s="186">
        <v>10112</v>
      </c>
      <c r="B819" s="301"/>
      <c r="C819" s="128" t="s">
        <v>41</v>
      </c>
      <c r="D819" s="128">
        <v>20</v>
      </c>
      <c r="E819" s="128">
        <v>3</v>
      </c>
      <c r="F819" s="118">
        <f>G819*137</f>
        <v>119.19</v>
      </c>
      <c r="G819" s="291">
        <v>0.87</v>
      </c>
      <c r="H819" s="132">
        <v>1</v>
      </c>
      <c r="I819" s="133" t="s">
        <v>195</v>
      </c>
      <c r="J819" s="128"/>
      <c r="K819" s="277" t="s">
        <v>1004</v>
      </c>
      <c r="L819" s="143" t="s">
        <v>295</v>
      </c>
      <c r="M819" s="137">
        <v>73</v>
      </c>
      <c r="N819" s="138" t="s">
        <v>44</v>
      </c>
      <c r="O819" s="138" t="s">
        <v>41</v>
      </c>
      <c r="P819" s="138">
        <v>1</v>
      </c>
      <c r="Q819" s="126">
        <f>(D819*G819)*B819</f>
        <v>0</v>
      </c>
    </row>
    <row r="820" spans="1:17" ht="12.75">
      <c r="A820" s="186">
        <v>10114</v>
      </c>
      <c r="B820" s="301"/>
      <c r="C820" s="128" t="s">
        <v>41</v>
      </c>
      <c r="D820" s="128">
        <v>20</v>
      </c>
      <c r="E820" s="128">
        <v>3</v>
      </c>
      <c r="F820" s="118">
        <f>G820*137</f>
        <v>119.19</v>
      </c>
      <c r="G820" s="291">
        <v>0.87</v>
      </c>
      <c r="H820" s="132">
        <v>1</v>
      </c>
      <c r="I820" s="133" t="s">
        <v>195</v>
      </c>
      <c r="J820" s="128"/>
      <c r="K820" s="277" t="s">
        <v>1005</v>
      </c>
      <c r="L820" s="143" t="s">
        <v>295</v>
      </c>
      <c r="M820" s="137">
        <v>73</v>
      </c>
      <c r="N820" s="138" t="s">
        <v>44</v>
      </c>
      <c r="O820" s="138" t="s">
        <v>41</v>
      </c>
      <c r="P820" s="138">
        <v>1</v>
      </c>
      <c r="Q820" s="126">
        <f>(D820*G820)*B820</f>
        <v>0</v>
      </c>
    </row>
    <row r="821" spans="1:17" ht="12.75">
      <c r="A821" s="186">
        <v>10121</v>
      </c>
      <c r="B821" s="301"/>
      <c r="C821" s="128" t="s">
        <v>41</v>
      </c>
      <c r="D821" s="128">
        <v>20</v>
      </c>
      <c r="E821" s="128">
        <v>3</v>
      </c>
      <c r="F821" s="118">
        <f>G821*137</f>
        <v>149.33</v>
      </c>
      <c r="G821" s="291">
        <v>1.09</v>
      </c>
      <c r="H821" s="132">
        <v>1</v>
      </c>
      <c r="I821" s="133" t="s">
        <v>195</v>
      </c>
      <c r="J821" s="128"/>
      <c r="K821" s="277" t="s">
        <v>1006</v>
      </c>
      <c r="L821" s="143" t="s">
        <v>295</v>
      </c>
      <c r="M821" s="137">
        <v>73</v>
      </c>
      <c r="N821" s="138" t="s">
        <v>44</v>
      </c>
      <c r="O821" s="138" t="s">
        <v>41</v>
      </c>
      <c r="P821" s="138">
        <v>1</v>
      </c>
      <c r="Q821" s="126">
        <f>(D821*G821)*B821</f>
        <v>0</v>
      </c>
    </row>
    <row r="822" spans="1:17" ht="12.75">
      <c r="A822" s="186">
        <v>10124</v>
      </c>
      <c r="B822" s="301"/>
      <c r="C822" s="128" t="s">
        <v>41</v>
      </c>
      <c r="D822" s="128">
        <v>20</v>
      </c>
      <c r="E822" s="128">
        <v>3</v>
      </c>
      <c r="F822" s="118">
        <f>G822*137</f>
        <v>149.33</v>
      </c>
      <c r="G822" s="291">
        <v>1.09</v>
      </c>
      <c r="H822" s="132">
        <v>1</v>
      </c>
      <c r="I822" s="133" t="s">
        <v>195</v>
      </c>
      <c r="J822" s="128"/>
      <c r="K822" s="277" t="s">
        <v>1007</v>
      </c>
      <c r="L822" s="143" t="s">
        <v>295</v>
      </c>
      <c r="M822" s="137">
        <v>73</v>
      </c>
      <c r="N822" s="138" t="s">
        <v>44</v>
      </c>
      <c r="O822" s="138" t="s">
        <v>41</v>
      </c>
      <c r="P822" s="138">
        <v>1</v>
      </c>
      <c r="Q822" s="126">
        <f>(D822*G822)*B822</f>
        <v>0</v>
      </c>
    </row>
    <row r="823" spans="1:17" ht="12.75">
      <c r="A823" s="186">
        <v>10143</v>
      </c>
      <c r="B823" s="301"/>
      <c r="C823" s="128" t="s">
        <v>41</v>
      </c>
      <c r="D823" s="128">
        <v>20</v>
      </c>
      <c r="E823" s="128">
        <v>2</v>
      </c>
      <c r="F823" s="118">
        <f>G823*137</f>
        <v>161.66</v>
      </c>
      <c r="G823" s="291">
        <v>1.18</v>
      </c>
      <c r="H823" s="132">
        <v>1</v>
      </c>
      <c r="I823" s="133" t="s">
        <v>195</v>
      </c>
      <c r="J823" s="128"/>
      <c r="K823" s="277" t="s">
        <v>225</v>
      </c>
      <c r="L823" s="143" t="s">
        <v>1008</v>
      </c>
      <c r="M823" s="137">
        <v>73</v>
      </c>
      <c r="N823" s="138" t="s">
        <v>44</v>
      </c>
      <c r="O823" s="138" t="s">
        <v>41</v>
      </c>
      <c r="P823" s="138">
        <v>1</v>
      </c>
      <c r="Q823" s="126">
        <f>(D823*G823)*B823</f>
        <v>0</v>
      </c>
    </row>
    <row r="824" spans="1:17" ht="12.75">
      <c r="A824" s="186">
        <v>10144</v>
      </c>
      <c r="B824" s="301"/>
      <c r="C824" s="128" t="s">
        <v>41</v>
      </c>
      <c r="D824" s="128">
        <v>20</v>
      </c>
      <c r="E824" s="128">
        <v>2</v>
      </c>
      <c r="F824" s="118">
        <f>G824*137</f>
        <v>161.66</v>
      </c>
      <c r="G824" s="291">
        <v>1.18</v>
      </c>
      <c r="H824" s="132">
        <v>1</v>
      </c>
      <c r="I824" s="133" t="s">
        <v>195</v>
      </c>
      <c r="J824" s="128"/>
      <c r="K824" s="277" t="s">
        <v>1009</v>
      </c>
      <c r="L824" s="143" t="s">
        <v>1008</v>
      </c>
      <c r="M824" s="137">
        <v>73</v>
      </c>
      <c r="N824" s="138" t="s">
        <v>44</v>
      </c>
      <c r="O824" s="138" t="s">
        <v>41</v>
      </c>
      <c r="P824" s="138">
        <v>1</v>
      </c>
      <c r="Q824" s="126">
        <f>(D824*G824)*B824</f>
        <v>0</v>
      </c>
    </row>
    <row r="825" spans="1:17" ht="12.75">
      <c r="A825" s="186">
        <v>10151</v>
      </c>
      <c r="B825" s="301"/>
      <c r="C825" s="128" t="s">
        <v>41</v>
      </c>
      <c r="D825" s="128">
        <v>20</v>
      </c>
      <c r="E825" s="128">
        <v>1</v>
      </c>
      <c r="F825" s="118">
        <f>G825*137</f>
        <v>105.49000000000001</v>
      </c>
      <c r="G825" s="291">
        <v>0.77</v>
      </c>
      <c r="H825" s="132">
        <v>1</v>
      </c>
      <c r="I825" s="133" t="s">
        <v>195</v>
      </c>
      <c r="J825" s="128"/>
      <c r="K825" s="277" t="s">
        <v>1010</v>
      </c>
      <c r="L825" s="143" t="s">
        <v>1008</v>
      </c>
      <c r="M825" s="137">
        <v>74</v>
      </c>
      <c r="N825" s="138" t="s">
        <v>44</v>
      </c>
      <c r="O825" s="138" t="s">
        <v>41</v>
      </c>
      <c r="P825" s="138">
        <v>1</v>
      </c>
      <c r="Q825" s="126">
        <f>(D825*G825)*B825</f>
        <v>0</v>
      </c>
    </row>
    <row r="826" spans="1:17" ht="12.75">
      <c r="A826" s="186">
        <v>10152</v>
      </c>
      <c r="B826" s="301"/>
      <c r="C826" s="128" t="s">
        <v>41</v>
      </c>
      <c r="D826" s="128">
        <v>20</v>
      </c>
      <c r="E826" s="128">
        <v>1</v>
      </c>
      <c r="F826" s="118">
        <f>G826*137</f>
        <v>105.49000000000001</v>
      </c>
      <c r="G826" s="291">
        <v>0.77</v>
      </c>
      <c r="H826" s="132">
        <v>1</v>
      </c>
      <c r="I826" s="133" t="s">
        <v>195</v>
      </c>
      <c r="J826" s="128"/>
      <c r="K826" s="277" t="s">
        <v>1011</v>
      </c>
      <c r="L826" s="143" t="s">
        <v>1008</v>
      </c>
      <c r="M826" s="137">
        <v>74</v>
      </c>
      <c r="N826" s="138" t="s">
        <v>44</v>
      </c>
      <c r="O826" s="138" t="s">
        <v>41</v>
      </c>
      <c r="P826" s="138">
        <v>1</v>
      </c>
      <c r="Q826" s="126">
        <f>(D826*G826)*B826</f>
        <v>0</v>
      </c>
    </row>
    <row r="827" spans="1:17" ht="12.75">
      <c r="A827" s="186"/>
      <c r="B827" s="305"/>
      <c r="C827" s="186"/>
      <c r="D827" s="186"/>
      <c r="E827" s="306"/>
      <c r="F827" s="118">
        <f>G827*137</f>
        <v>0</v>
      </c>
      <c r="G827" s="291"/>
      <c r="H827" s="191"/>
      <c r="I827" s="295"/>
      <c r="J827" s="128"/>
      <c r="K827" s="307" t="s">
        <v>1012</v>
      </c>
      <c r="L827" s="143"/>
      <c r="M827" s="137"/>
      <c r="N827" s="138"/>
      <c r="O827" s="138"/>
      <c r="P827" s="138"/>
      <c r="Q827" s="126" t="s">
        <v>15</v>
      </c>
    </row>
    <row r="828" spans="1:17" ht="12.75">
      <c r="A828" s="186">
        <v>10381</v>
      </c>
      <c r="B828" s="309"/>
      <c r="C828" s="128" t="s">
        <v>41</v>
      </c>
      <c r="D828" s="128">
        <v>15</v>
      </c>
      <c r="E828" s="128">
        <v>1</v>
      </c>
      <c r="F828" s="118">
        <f>G828*137</f>
        <v>121.93</v>
      </c>
      <c r="G828" s="291">
        <v>0.89</v>
      </c>
      <c r="H828" s="132">
        <v>1</v>
      </c>
      <c r="I828" s="133" t="s">
        <v>195</v>
      </c>
      <c r="J828" s="128"/>
      <c r="K828" s="277" t="s">
        <v>1013</v>
      </c>
      <c r="L828" s="143" t="s">
        <v>983</v>
      </c>
      <c r="M828" s="137">
        <v>74</v>
      </c>
      <c r="N828" s="138" t="s">
        <v>44</v>
      </c>
      <c r="O828" s="138" t="s">
        <v>41</v>
      </c>
      <c r="P828" s="138">
        <v>1</v>
      </c>
      <c r="Q828" s="126">
        <f>(D828*G828)*B828</f>
        <v>0</v>
      </c>
    </row>
    <row r="829" spans="1:17" ht="12.75">
      <c r="A829" s="186">
        <v>10383</v>
      </c>
      <c r="B829" s="301"/>
      <c r="C829" s="128" t="s">
        <v>41</v>
      </c>
      <c r="D829" s="128">
        <v>15</v>
      </c>
      <c r="E829" s="128">
        <v>1</v>
      </c>
      <c r="F829" s="118">
        <f>G829*137</f>
        <v>121.93</v>
      </c>
      <c r="G829" s="291">
        <v>0.89</v>
      </c>
      <c r="H829" s="132">
        <v>1</v>
      </c>
      <c r="I829" s="133" t="s">
        <v>195</v>
      </c>
      <c r="J829" s="128"/>
      <c r="K829" s="277" t="s">
        <v>1014</v>
      </c>
      <c r="L829" s="143" t="s">
        <v>983</v>
      </c>
      <c r="M829" s="137">
        <v>74</v>
      </c>
      <c r="N829" s="138" t="s">
        <v>44</v>
      </c>
      <c r="O829" s="138" t="s">
        <v>41</v>
      </c>
      <c r="P829" s="138">
        <v>1</v>
      </c>
      <c r="Q829" s="126">
        <f>(D829*G829)*B829</f>
        <v>0</v>
      </c>
    </row>
    <row r="830" spans="1:17" ht="12.75">
      <c r="A830" s="186">
        <v>10384</v>
      </c>
      <c r="B830" s="301"/>
      <c r="C830" s="128" t="s">
        <v>41</v>
      </c>
      <c r="D830" s="128">
        <v>15</v>
      </c>
      <c r="E830" s="128">
        <v>1</v>
      </c>
      <c r="F830" s="118">
        <f>G830*137</f>
        <v>121.93</v>
      </c>
      <c r="G830" s="291">
        <v>0.89</v>
      </c>
      <c r="H830" s="132">
        <v>1</v>
      </c>
      <c r="I830" s="133" t="s">
        <v>195</v>
      </c>
      <c r="J830" s="128"/>
      <c r="K830" s="277" t="s">
        <v>1015</v>
      </c>
      <c r="L830" s="143" t="s">
        <v>983</v>
      </c>
      <c r="M830" s="137">
        <v>74</v>
      </c>
      <c r="N830" s="138" t="s">
        <v>44</v>
      </c>
      <c r="O830" s="138" t="s">
        <v>41</v>
      </c>
      <c r="P830" s="138">
        <v>1</v>
      </c>
      <c r="Q830" s="126">
        <f>(D830*G830)*B830</f>
        <v>0</v>
      </c>
    </row>
    <row r="831" spans="1:17" ht="12.75">
      <c r="A831" s="186">
        <v>10385</v>
      </c>
      <c r="B831" s="301"/>
      <c r="C831" s="128" t="s">
        <v>41</v>
      </c>
      <c r="D831" s="128">
        <v>15</v>
      </c>
      <c r="E831" s="128">
        <v>1</v>
      </c>
      <c r="F831" s="118">
        <f>G831*137</f>
        <v>121.93</v>
      </c>
      <c r="G831" s="291">
        <v>0.89</v>
      </c>
      <c r="H831" s="132">
        <v>1</v>
      </c>
      <c r="I831" s="133" t="s">
        <v>195</v>
      </c>
      <c r="J831" s="128"/>
      <c r="K831" s="277" t="s">
        <v>1016</v>
      </c>
      <c r="L831" s="143" t="s">
        <v>983</v>
      </c>
      <c r="M831" s="137">
        <v>74</v>
      </c>
      <c r="N831" s="138" t="s">
        <v>44</v>
      </c>
      <c r="O831" s="138" t="s">
        <v>41</v>
      </c>
      <c r="P831" s="138">
        <v>1</v>
      </c>
      <c r="Q831" s="126">
        <f>(D831*G831)*B831</f>
        <v>0</v>
      </c>
    </row>
    <row r="832" spans="1:17" ht="12.75">
      <c r="A832" s="186">
        <v>10386</v>
      </c>
      <c r="B832" s="301"/>
      <c r="C832" s="128" t="s">
        <v>41</v>
      </c>
      <c r="D832" s="128">
        <v>15</v>
      </c>
      <c r="E832" s="128">
        <v>1</v>
      </c>
      <c r="F832" s="118">
        <f>G832*137</f>
        <v>121.93</v>
      </c>
      <c r="G832" s="291">
        <v>0.89</v>
      </c>
      <c r="H832" s="132">
        <v>1</v>
      </c>
      <c r="I832" s="133" t="s">
        <v>195</v>
      </c>
      <c r="J832" s="128"/>
      <c r="K832" s="277" t="s">
        <v>1017</v>
      </c>
      <c r="L832" s="143" t="s">
        <v>983</v>
      </c>
      <c r="M832" s="137">
        <v>74</v>
      </c>
      <c r="N832" s="138" t="s">
        <v>44</v>
      </c>
      <c r="O832" s="138" t="s">
        <v>41</v>
      </c>
      <c r="P832" s="138">
        <v>1</v>
      </c>
      <c r="Q832" s="126">
        <f>(D832*G832)*B832</f>
        <v>0</v>
      </c>
    </row>
    <row r="833" spans="1:17" ht="12.75">
      <c r="A833" s="186">
        <v>10387</v>
      </c>
      <c r="B833" s="301"/>
      <c r="C833" s="128" t="s">
        <v>41</v>
      </c>
      <c r="D833" s="128">
        <v>15</v>
      </c>
      <c r="E833" s="128">
        <v>1</v>
      </c>
      <c r="F833" s="118">
        <f>G833*137</f>
        <v>121.93</v>
      </c>
      <c r="G833" s="291">
        <v>0.89</v>
      </c>
      <c r="H833" s="132">
        <v>1</v>
      </c>
      <c r="I833" s="133" t="s">
        <v>195</v>
      </c>
      <c r="J833" s="128"/>
      <c r="K833" s="277" t="s">
        <v>1018</v>
      </c>
      <c r="L833" s="143" t="s">
        <v>983</v>
      </c>
      <c r="M833" s="137">
        <v>74</v>
      </c>
      <c r="N833" s="138" t="s">
        <v>44</v>
      </c>
      <c r="O833" s="138" t="s">
        <v>41</v>
      </c>
      <c r="P833" s="138">
        <v>1</v>
      </c>
      <c r="Q833" s="126">
        <f>(D833*G833)*B833</f>
        <v>0</v>
      </c>
    </row>
    <row r="834" spans="1:17" ht="12.75">
      <c r="A834" s="186">
        <v>10396</v>
      </c>
      <c r="B834" s="301"/>
      <c r="C834" s="128" t="s">
        <v>41</v>
      </c>
      <c r="D834" s="128">
        <v>15</v>
      </c>
      <c r="E834" s="128">
        <v>1</v>
      </c>
      <c r="F834" s="118">
        <f>G834*137</f>
        <v>121.93</v>
      </c>
      <c r="G834" s="291">
        <v>0.89</v>
      </c>
      <c r="H834" s="132">
        <v>1</v>
      </c>
      <c r="I834" s="133" t="s">
        <v>195</v>
      </c>
      <c r="J834" s="128"/>
      <c r="K834" s="277" t="s">
        <v>1019</v>
      </c>
      <c r="L834" s="143" t="s">
        <v>983</v>
      </c>
      <c r="M834" s="137">
        <v>74</v>
      </c>
      <c r="N834" s="138" t="s">
        <v>44</v>
      </c>
      <c r="O834" s="138" t="s">
        <v>41</v>
      </c>
      <c r="P834" s="138">
        <v>1</v>
      </c>
      <c r="Q834" s="126">
        <f>(D834*G834)*B834</f>
        <v>0</v>
      </c>
    </row>
    <row r="835" spans="1:17" ht="12.75">
      <c r="A835" s="186"/>
      <c r="B835" s="186"/>
      <c r="C835" s="186"/>
      <c r="D835" s="186"/>
      <c r="E835" s="306"/>
      <c r="F835" s="118">
        <f>G835*137</f>
        <v>0</v>
      </c>
      <c r="G835" s="291"/>
      <c r="H835" s="191"/>
      <c r="I835" s="295"/>
      <c r="J835" s="128"/>
      <c r="K835" s="307" t="s">
        <v>1020</v>
      </c>
      <c r="L835" s="143"/>
      <c r="M835" s="137"/>
      <c r="N835" s="138"/>
      <c r="O835" s="138"/>
      <c r="P835" s="138"/>
      <c r="Q835" s="126" t="s">
        <v>15</v>
      </c>
    </row>
    <row r="836" spans="1:17" ht="12.75">
      <c r="A836" s="186">
        <v>10470</v>
      </c>
      <c r="B836" s="309"/>
      <c r="C836" s="128" t="s">
        <v>41</v>
      </c>
      <c r="D836" s="128">
        <v>15</v>
      </c>
      <c r="E836" s="128">
        <v>1</v>
      </c>
      <c r="F836" s="118">
        <f>G836*137</f>
        <v>116.45</v>
      </c>
      <c r="G836" s="291">
        <v>0.85</v>
      </c>
      <c r="H836" s="132">
        <v>1</v>
      </c>
      <c r="I836" s="133" t="s">
        <v>195</v>
      </c>
      <c r="J836" s="128"/>
      <c r="K836" s="277" t="s">
        <v>1021</v>
      </c>
      <c r="L836" s="143" t="s">
        <v>983</v>
      </c>
      <c r="M836" s="137">
        <v>74</v>
      </c>
      <c r="N836" s="138" t="s">
        <v>44</v>
      </c>
      <c r="O836" s="138" t="s">
        <v>41</v>
      </c>
      <c r="P836" s="138">
        <v>1</v>
      </c>
      <c r="Q836" s="126">
        <f>(D836*G836)*B836</f>
        <v>0</v>
      </c>
    </row>
    <row r="837" spans="1:17" ht="12.75">
      <c r="A837" s="186"/>
      <c r="B837" s="186"/>
      <c r="C837" s="186"/>
      <c r="D837" s="186"/>
      <c r="E837" s="306"/>
      <c r="F837" s="118">
        <f>G837*137</f>
        <v>0</v>
      </c>
      <c r="G837" s="291"/>
      <c r="H837" s="191"/>
      <c r="I837" s="295"/>
      <c r="J837" s="128"/>
      <c r="K837" s="307" t="s">
        <v>1022</v>
      </c>
      <c r="L837" s="143"/>
      <c r="M837" s="137"/>
      <c r="N837" s="138"/>
      <c r="O837" s="138"/>
      <c r="P837" s="138"/>
      <c r="Q837" s="126" t="s">
        <v>15</v>
      </c>
    </row>
    <row r="838" spans="1:17" ht="12.75">
      <c r="A838" s="186">
        <v>10443</v>
      </c>
      <c r="B838" s="309"/>
      <c r="C838" s="128" t="s">
        <v>41</v>
      </c>
      <c r="D838" s="128">
        <v>15</v>
      </c>
      <c r="E838" s="128">
        <v>1</v>
      </c>
      <c r="F838" s="118">
        <f>G838*137</f>
        <v>100.00999999999999</v>
      </c>
      <c r="G838" s="291">
        <v>0.73</v>
      </c>
      <c r="H838" s="132">
        <v>1</v>
      </c>
      <c r="I838" s="133" t="s">
        <v>195</v>
      </c>
      <c r="J838" s="128"/>
      <c r="K838" s="277" t="s">
        <v>1023</v>
      </c>
      <c r="L838" s="143" t="s">
        <v>983</v>
      </c>
      <c r="M838" s="137">
        <v>74</v>
      </c>
      <c r="N838" s="138" t="s">
        <v>44</v>
      </c>
      <c r="O838" s="138" t="s">
        <v>41</v>
      </c>
      <c r="P838" s="138">
        <v>1</v>
      </c>
      <c r="Q838" s="126">
        <f>(D838*G838)*B838</f>
        <v>0</v>
      </c>
    </row>
    <row r="839" spans="1:17" ht="12.75">
      <c r="A839" s="186">
        <v>10444</v>
      </c>
      <c r="B839" s="309"/>
      <c r="C839" s="128" t="s">
        <v>41</v>
      </c>
      <c r="D839" s="128">
        <v>15</v>
      </c>
      <c r="E839" s="128">
        <v>1</v>
      </c>
      <c r="F839" s="118">
        <f>G839*137</f>
        <v>131.51999999999998</v>
      </c>
      <c r="G839" s="291">
        <v>0.96</v>
      </c>
      <c r="H839" s="132">
        <v>1</v>
      </c>
      <c r="I839" s="133" t="s">
        <v>195</v>
      </c>
      <c r="J839" s="128"/>
      <c r="K839" s="277" t="s">
        <v>1024</v>
      </c>
      <c r="L839" s="143" t="s">
        <v>983</v>
      </c>
      <c r="M839" s="137">
        <v>74</v>
      </c>
      <c r="N839" s="138" t="s">
        <v>44</v>
      </c>
      <c r="O839" s="138" t="s">
        <v>41</v>
      </c>
      <c r="P839" s="138">
        <v>1</v>
      </c>
      <c r="Q839" s="126">
        <f>(D839*G839)*B839</f>
        <v>0</v>
      </c>
    </row>
    <row r="840" spans="1:17" ht="12.75">
      <c r="A840" s="186"/>
      <c r="B840" s="305"/>
      <c r="C840" s="186"/>
      <c r="D840" s="186"/>
      <c r="E840" s="306"/>
      <c r="F840" s="118">
        <f>G840*137</f>
        <v>0</v>
      </c>
      <c r="G840" s="291"/>
      <c r="H840" s="191"/>
      <c r="I840" s="295"/>
      <c r="J840" s="128"/>
      <c r="K840" s="307" t="s">
        <v>1025</v>
      </c>
      <c r="L840" s="143"/>
      <c r="M840" s="137"/>
      <c r="N840" s="138"/>
      <c r="O840" s="138"/>
      <c r="P840" s="138"/>
      <c r="Q840" s="126" t="s">
        <v>15</v>
      </c>
    </row>
    <row r="841" spans="1:17" ht="12.75">
      <c r="A841" s="186">
        <v>10401</v>
      </c>
      <c r="B841" s="309"/>
      <c r="C841" s="128" t="s">
        <v>41</v>
      </c>
      <c r="D841" s="128">
        <v>10</v>
      </c>
      <c r="E841" s="128">
        <v>1</v>
      </c>
      <c r="F841" s="118">
        <f>G841*137</f>
        <v>202.76</v>
      </c>
      <c r="G841" s="291">
        <v>1.48</v>
      </c>
      <c r="H841" s="132">
        <v>1</v>
      </c>
      <c r="I841" s="133" t="s">
        <v>195</v>
      </c>
      <c r="J841" s="128"/>
      <c r="K841" s="277" t="s">
        <v>1026</v>
      </c>
      <c r="L841" s="143" t="s">
        <v>1027</v>
      </c>
      <c r="M841" s="137">
        <v>74</v>
      </c>
      <c r="N841" s="138" t="s">
        <v>44</v>
      </c>
      <c r="O841" s="138" t="s">
        <v>41</v>
      </c>
      <c r="P841" s="138">
        <v>1</v>
      </c>
      <c r="Q841" s="126">
        <f>(D841*G841)*B841</f>
        <v>0</v>
      </c>
    </row>
    <row r="842" spans="1:17" ht="12.75">
      <c r="A842" s="279">
        <v>10402</v>
      </c>
      <c r="B842" s="309"/>
      <c r="C842" s="115" t="s">
        <v>41</v>
      </c>
      <c r="D842" s="115">
        <v>10</v>
      </c>
      <c r="E842" s="115">
        <v>1</v>
      </c>
      <c r="F842" s="118">
        <f>G842*137</f>
        <v>291.81</v>
      </c>
      <c r="G842" s="310">
        <v>2.13</v>
      </c>
      <c r="H842" s="120">
        <v>1</v>
      </c>
      <c r="I842" s="121" t="s">
        <v>195</v>
      </c>
      <c r="J842" s="115"/>
      <c r="K842" s="280" t="s">
        <v>1028</v>
      </c>
      <c r="L842" s="124" t="s">
        <v>1027</v>
      </c>
      <c r="M842" s="125">
        <v>74</v>
      </c>
      <c r="N842" s="151" t="s">
        <v>44</v>
      </c>
      <c r="O842" s="151" t="s">
        <v>41</v>
      </c>
      <c r="P842" s="151">
        <v>1</v>
      </c>
      <c r="Q842" s="126">
        <f>(D842*G842)*B842</f>
        <v>0</v>
      </c>
    </row>
    <row r="843" spans="1:17" ht="12.75">
      <c r="A843" s="186">
        <v>10403</v>
      </c>
      <c r="B843" s="301"/>
      <c r="C843" s="128" t="s">
        <v>41</v>
      </c>
      <c r="D843" s="128">
        <v>10</v>
      </c>
      <c r="E843" s="128">
        <v>1</v>
      </c>
      <c r="F843" s="118">
        <f>G843*137</f>
        <v>180.84</v>
      </c>
      <c r="G843" s="291">
        <v>1.32</v>
      </c>
      <c r="H843" s="132">
        <v>1</v>
      </c>
      <c r="I843" s="133" t="s">
        <v>195</v>
      </c>
      <c r="J843" s="128"/>
      <c r="K843" s="277" t="s">
        <v>1029</v>
      </c>
      <c r="L843" s="179" t="s">
        <v>1027</v>
      </c>
      <c r="M843" s="137">
        <v>74</v>
      </c>
      <c r="N843" s="146" t="s">
        <v>44</v>
      </c>
      <c r="O843" s="146" t="s">
        <v>41</v>
      </c>
      <c r="P843" s="146">
        <v>1</v>
      </c>
      <c r="Q843" s="126">
        <f>(D843*G843)*B843</f>
        <v>0</v>
      </c>
    </row>
    <row r="844" spans="1:17" ht="12.75">
      <c r="A844" s="186">
        <v>10405</v>
      </c>
      <c r="B844" s="301"/>
      <c r="C844" s="128" t="s">
        <v>41</v>
      </c>
      <c r="D844" s="128">
        <v>10</v>
      </c>
      <c r="E844" s="128">
        <v>1</v>
      </c>
      <c r="F844" s="118">
        <f>G844*137</f>
        <v>263.03999999999996</v>
      </c>
      <c r="G844" s="291">
        <v>1.92</v>
      </c>
      <c r="H844" s="132">
        <v>1</v>
      </c>
      <c r="I844" s="133" t="s">
        <v>195</v>
      </c>
      <c r="J844" s="128"/>
      <c r="K844" s="277" t="s">
        <v>797</v>
      </c>
      <c r="L844" s="143" t="s">
        <v>1027</v>
      </c>
      <c r="M844" s="137">
        <v>74</v>
      </c>
      <c r="N844" s="128" t="s">
        <v>44</v>
      </c>
      <c r="O844" s="128" t="s">
        <v>41</v>
      </c>
      <c r="P844" s="128">
        <v>1</v>
      </c>
      <c r="Q844" s="126">
        <f>(D844*G844)*B844</f>
        <v>0</v>
      </c>
    </row>
    <row r="845" spans="1:17" ht="12.75">
      <c r="A845" s="186">
        <v>10406</v>
      </c>
      <c r="B845" s="301"/>
      <c r="C845" s="128" t="s">
        <v>41</v>
      </c>
      <c r="D845" s="128">
        <v>10</v>
      </c>
      <c r="E845" s="128">
        <v>1</v>
      </c>
      <c r="F845" s="118">
        <f>G845*137</f>
        <v>171.25</v>
      </c>
      <c r="G845" s="291">
        <v>1.25</v>
      </c>
      <c r="H845" s="132">
        <v>1</v>
      </c>
      <c r="I845" s="133" t="s">
        <v>195</v>
      </c>
      <c r="J845" s="128"/>
      <c r="K845" s="277" t="s">
        <v>1030</v>
      </c>
      <c r="L845" s="143" t="s">
        <v>1027</v>
      </c>
      <c r="M845" s="137">
        <v>74</v>
      </c>
      <c r="N845" s="128" t="s">
        <v>44</v>
      </c>
      <c r="O845" s="128" t="s">
        <v>41</v>
      </c>
      <c r="P845" s="128">
        <v>1</v>
      </c>
      <c r="Q845" s="126">
        <f>(D845*G845)*B845</f>
        <v>0</v>
      </c>
    </row>
    <row r="846" spans="1:17" ht="12.75">
      <c r="A846" s="268"/>
      <c r="B846" s="186"/>
      <c r="C846" s="270"/>
      <c r="D846" s="271"/>
      <c r="E846" s="269"/>
      <c r="F846" s="118">
        <f>G846*137</f>
        <v>0</v>
      </c>
      <c r="G846" s="108"/>
      <c r="H846" s="311"/>
      <c r="I846" s="312"/>
      <c r="K846" s="313" t="s">
        <v>1031</v>
      </c>
      <c r="L846" s="186"/>
      <c r="M846" s="187"/>
      <c r="N846" s="269"/>
      <c r="O846" s="270"/>
      <c r="P846" s="270"/>
      <c r="Q846" s="276" t="s">
        <v>15</v>
      </c>
    </row>
    <row r="847" spans="1:17" ht="12.75">
      <c r="A847" s="268"/>
      <c r="B847" s="186"/>
      <c r="C847" s="270"/>
      <c r="D847" s="271"/>
      <c r="E847" s="269"/>
      <c r="F847" s="118">
        <f>G847*137</f>
        <v>0</v>
      </c>
      <c r="G847" s="108"/>
      <c r="H847" s="311"/>
      <c r="I847" s="312"/>
      <c r="J847" s="186"/>
      <c r="K847" s="212" t="s">
        <v>193</v>
      </c>
      <c r="L847" s="186"/>
      <c r="M847" s="187"/>
      <c r="N847" s="269"/>
      <c r="O847" s="270"/>
      <c r="P847" s="270"/>
      <c r="Q847" s="156" t="s">
        <v>15</v>
      </c>
    </row>
    <row r="848" spans="1:17" ht="12.75">
      <c r="A848" s="144" t="s">
        <v>1032</v>
      </c>
      <c r="B848" s="264"/>
      <c r="C848" s="128" t="s">
        <v>41</v>
      </c>
      <c r="D848" s="128">
        <v>15</v>
      </c>
      <c r="E848" s="107">
        <v>10</v>
      </c>
      <c r="F848" s="118">
        <f>G848*137</f>
        <v>137</v>
      </c>
      <c r="G848" s="142">
        <v>1</v>
      </c>
      <c r="H848" s="132">
        <v>1</v>
      </c>
      <c r="I848" s="133" t="s">
        <v>195</v>
      </c>
      <c r="J848" s="161" t="s">
        <v>196</v>
      </c>
      <c r="K848" s="180" t="s">
        <v>1033</v>
      </c>
      <c r="L848" s="143" t="s">
        <v>198</v>
      </c>
      <c r="M848" s="137">
        <v>77</v>
      </c>
      <c r="N848" s="128" t="s">
        <v>44</v>
      </c>
      <c r="O848" s="128" t="s">
        <v>41</v>
      </c>
      <c r="P848" s="128">
        <v>1</v>
      </c>
      <c r="Q848" s="177">
        <f>(D848*G848)*B848</f>
        <v>0</v>
      </c>
    </row>
    <row r="849" spans="1:17" ht="12.75">
      <c r="A849" s="144" t="s">
        <v>1034</v>
      </c>
      <c r="B849" s="264"/>
      <c r="C849" s="128" t="s">
        <v>41</v>
      </c>
      <c r="D849" s="128">
        <v>15</v>
      </c>
      <c r="E849" s="107">
        <v>10</v>
      </c>
      <c r="F849" s="118">
        <f>G849*137</f>
        <v>149.33</v>
      </c>
      <c r="G849" s="142">
        <v>1.09</v>
      </c>
      <c r="H849" s="132">
        <v>1</v>
      </c>
      <c r="I849" s="133" t="s">
        <v>195</v>
      </c>
      <c r="J849" s="161" t="s">
        <v>196</v>
      </c>
      <c r="K849" s="180" t="s">
        <v>1035</v>
      </c>
      <c r="L849" s="143" t="s">
        <v>198</v>
      </c>
      <c r="M849" s="137">
        <v>77</v>
      </c>
      <c r="N849" s="128" t="s">
        <v>44</v>
      </c>
      <c r="O849" s="128" t="s">
        <v>41</v>
      </c>
      <c r="P849" s="128">
        <v>1</v>
      </c>
      <c r="Q849" s="126">
        <f>(D849*G849)*B849</f>
        <v>0</v>
      </c>
    </row>
    <row r="850" spans="1:17" ht="12.75">
      <c r="A850" s="144" t="s">
        <v>1036</v>
      </c>
      <c r="B850" s="264"/>
      <c r="C850" s="128" t="s">
        <v>41</v>
      </c>
      <c r="D850" s="128">
        <v>15</v>
      </c>
      <c r="E850" s="107">
        <v>10</v>
      </c>
      <c r="F850" s="118">
        <f>G850*137</f>
        <v>141.11</v>
      </c>
      <c r="G850" s="142">
        <v>1.03</v>
      </c>
      <c r="H850" s="132">
        <v>1</v>
      </c>
      <c r="I850" s="133" t="s">
        <v>195</v>
      </c>
      <c r="J850" s="161" t="s">
        <v>196</v>
      </c>
      <c r="K850" s="180" t="s">
        <v>1037</v>
      </c>
      <c r="L850" s="143" t="s">
        <v>198</v>
      </c>
      <c r="M850" s="137">
        <v>77</v>
      </c>
      <c r="N850" s="128" t="s">
        <v>44</v>
      </c>
      <c r="O850" s="128" t="s">
        <v>41</v>
      </c>
      <c r="P850" s="128">
        <v>1</v>
      </c>
      <c r="Q850" s="126">
        <f>(D850*G850)*B850</f>
        <v>0</v>
      </c>
    </row>
    <row r="851" spans="1:17" ht="12.75">
      <c r="A851" s="144" t="s">
        <v>1038</v>
      </c>
      <c r="B851" s="264"/>
      <c r="C851" s="128" t="s">
        <v>41</v>
      </c>
      <c r="D851" s="128">
        <v>15</v>
      </c>
      <c r="E851" s="107">
        <v>10</v>
      </c>
      <c r="F851" s="118">
        <f>G851*137</f>
        <v>145.22</v>
      </c>
      <c r="G851" s="142">
        <v>1.06</v>
      </c>
      <c r="H851" s="132">
        <v>1</v>
      </c>
      <c r="I851" s="133" t="s">
        <v>195</v>
      </c>
      <c r="J851" s="161" t="s">
        <v>196</v>
      </c>
      <c r="K851" s="180" t="s">
        <v>1039</v>
      </c>
      <c r="L851" s="143" t="s">
        <v>198</v>
      </c>
      <c r="M851" s="137">
        <v>77</v>
      </c>
      <c r="N851" s="128" t="s">
        <v>44</v>
      </c>
      <c r="O851" s="128" t="s">
        <v>41</v>
      </c>
      <c r="P851" s="128">
        <v>1</v>
      </c>
      <c r="Q851" s="126">
        <f>(D851*G851)*B851</f>
        <v>0</v>
      </c>
    </row>
    <row r="852" spans="1:17" ht="12.75">
      <c r="A852" s="144" t="s">
        <v>1040</v>
      </c>
      <c r="B852" s="264"/>
      <c r="C852" s="128" t="s">
        <v>41</v>
      </c>
      <c r="D852" s="128">
        <v>15</v>
      </c>
      <c r="E852" s="107">
        <v>10</v>
      </c>
      <c r="F852" s="118">
        <f>G852*137</f>
        <v>147.96</v>
      </c>
      <c r="G852" s="142">
        <v>1.08</v>
      </c>
      <c r="H852" s="132">
        <v>1</v>
      </c>
      <c r="I852" s="133" t="s">
        <v>195</v>
      </c>
      <c r="J852" s="161" t="s">
        <v>196</v>
      </c>
      <c r="K852" s="180" t="s">
        <v>1041</v>
      </c>
      <c r="L852" s="143" t="s">
        <v>198</v>
      </c>
      <c r="M852" s="137">
        <v>77</v>
      </c>
      <c r="N852" s="128" t="s">
        <v>44</v>
      </c>
      <c r="O852" s="128" t="s">
        <v>41</v>
      </c>
      <c r="P852" s="128">
        <v>1</v>
      </c>
      <c r="Q852" s="126">
        <f>(D852*G852)*B852</f>
        <v>0</v>
      </c>
    </row>
    <row r="853" spans="1:17" ht="12.75">
      <c r="A853" s="144" t="s">
        <v>1042</v>
      </c>
      <c r="B853" s="264"/>
      <c r="C853" s="128" t="s">
        <v>41</v>
      </c>
      <c r="D853" s="128">
        <v>15</v>
      </c>
      <c r="E853" s="107">
        <v>10</v>
      </c>
      <c r="F853" s="118">
        <f>G853*137</f>
        <v>157.54999999999998</v>
      </c>
      <c r="G853" s="142">
        <v>1.15</v>
      </c>
      <c r="H853" s="132">
        <v>1</v>
      </c>
      <c r="I853" s="133" t="s">
        <v>195</v>
      </c>
      <c r="J853" s="161" t="s">
        <v>196</v>
      </c>
      <c r="K853" s="180" t="s">
        <v>1043</v>
      </c>
      <c r="L853" s="143" t="s">
        <v>198</v>
      </c>
      <c r="M853" s="137">
        <v>77</v>
      </c>
      <c r="N853" s="128" t="s">
        <v>44</v>
      </c>
      <c r="O853" s="128" t="s">
        <v>41</v>
      </c>
      <c r="P853" s="128">
        <v>1</v>
      </c>
      <c r="Q853" s="126">
        <f>(D853*G853)*B853</f>
        <v>0</v>
      </c>
    </row>
    <row r="854" spans="1:17" ht="12.75">
      <c r="A854" s="144" t="s">
        <v>1044</v>
      </c>
      <c r="B854" s="264"/>
      <c r="C854" s="128" t="s">
        <v>41</v>
      </c>
      <c r="D854" s="128">
        <v>15</v>
      </c>
      <c r="E854" s="107">
        <v>10</v>
      </c>
      <c r="F854" s="118">
        <f>G854*137</f>
        <v>130.15</v>
      </c>
      <c r="G854" s="142">
        <v>0.95</v>
      </c>
      <c r="H854" s="132">
        <v>1</v>
      </c>
      <c r="I854" s="133" t="s">
        <v>195</v>
      </c>
      <c r="J854" s="161" t="s">
        <v>196</v>
      </c>
      <c r="K854" s="180" t="s">
        <v>1045</v>
      </c>
      <c r="L854" s="143" t="s">
        <v>198</v>
      </c>
      <c r="M854" s="137">
        <v>77</v>
      </c>
      <c r="N854" s="128" t="s">
        <v>44</v>
      </c>
      <c r="O854" s="128" t="s">
        <v>41</v>
      </c>
      <c r="P854" s="128">
        <v>1</v>
      </c>
      <c r="Q854" s="126">
        <f>(D854*G854)*B854</f>
        <v>0</v>
      </c>
    </row>
    <row r="855" spans="1:17" ht="12.75">
      <c r="A855" s="149" t="s">
        <v>1046</v>
      </c>
      <c r="B855" s="264"/>
      <c r="C855" s="151" t="s">
        <v>41</v>
      </c>
      <c r="D855" s="151">
        <v>15</v>
      </c>
      <c r="E855" s="251">
        <v>10</v>
      </c>
      <c r="F855" s="118">
        <f>G855*137</f>
        <v>137</v>
      </c>
      <c r="G855" s="119">
        <v>1</v>
      </c>
      <c r="H855" s="120">
        <v>1</v>
      </c>
      <c r="I855" s="121" t="s">
        <v>195</v>
      </c>
      <c r="J855" s="253" t="s">
        <v>1047</v>
      </c>
      <c r="K855" s="123" t="s">
        <v>1048</v>
      </c>
      <c r="L855" s="254" t="s">
        <v>198</v>
      </c>
      <c r="M855" s="125">
        <v>77</v>
      </c>
      <c r="N855" s="151" t="s">
        <v>44</v>
      </c>
      <c r="O855" s="151" t="s">
        <v>41</v>
      </c>
      <c r="P855" s="151">
        <v>1</v>
      </c>
      <c r="Q855" s="126">
        <f>(D855*G855)*B855</f>
        <v>0</v>
      </c>
    </row>
    <row r="856" spans="1:17" ht="12.75">
      <c r="A856" s="144" t="s">
        <v>1049</v>
      </c>
      <c r="B856" s="264"/>
      <c r="C856" s="128" t="s">
        <v>41</v>
      </c>
      <c r="D856" s="128">
        <v>15</v>
      </c>
      <c r="E856" s="107">
        <v>10</v>
      </c>
      <c r="F856" s="118">
        <f>G856*137</f>
        <v>124.67</v>
      </c>
      <c r="G856" s="142">
        <v>0.91</v>
      </c>
      <c r="H856" s="132">
        <v>1</v>
      </c>
      <c r="I856" s="133" t="s">
        <v>195</v>
      </c>
      <c r="J856" s="161" t="s">
        <v>196</v>
      </c>
      <c r="K856" s="180" t="s">
        <v>1050</v>
      </c>
      <c r="L856" s="143" t="s">
        <v>198</v>
      </c>
      <c r="M856" s="137">
        <v>77</v>
      </c>
      <c r="N856" s="128" t="s">
        <v>44</v>
      </c>
      <c r="O856" s="128" t="s">
        <v>41</v>
      </c>
      <c r="P856" s="128">
        <v>1</v>
      </c>
      <c r="Q856" s="126">
        <f>(D856*G856)*B856</f>
        <v>0</v>
      </c>
    </row>
    <row r="857" spans="1:17" ht="12.75">
      <c r="A857" s="144" t="s">
        <v>1051</v>
      </c>
      <c r="B857" s="264"/>
      <c r="C857" s="128" t="s">
        <v>41</v>
      </c>
      <c r="D857" s="128">
        <v>15</v>
      </c>
      <c r="E857" s="107">
        <v>10</v>
      </c>
      <c r="F857" s="118">
        <f>G857*137</f>
        <v>165.76999999999998</v>
      </c>
      <c r="G857" s="142">
        <v>1.21</v>
      </c>
      <c r="H857" s="132">
        <v>1</v>
      </c>
      <c r="I857" s="133" t="s">
        <v>195</v>
      </c>
      <c r="J857" s="161" t="s">
        <v>209</v>
      </c>
      <c r="K857" s="180" t="s">
        <v>1052</v>
      </c>
      <c r="L857" s="143" t="s">
        <v>198</v>
      </c>
      <c r="M857" s="137">
        <v>77</v>
      </c>
      <c r="N857" s="128" t="s">
        <v>44</v>
      </c>
      <c r="O857" s="128" t="s">
        <v>41</v>
      </c>
      <c r="P857" s="128">
        <v>1</v>
      </c>
      <c r="Q857" s="126">
        <f>(D857*G857)*B857</f>
        <v>0</v>
      </c>
    </row>
    <row r="858" spans="1:17" ht="12.75">
      <c r="A858" s="144" t="s">
        <v>1053</v>
      </c>
      <c r="B858" s="264"/>
      <c r="C858" s="128" t="s">
        <v>41</v>
      </c>
      <c r="D858" s="128">
        <v>15</v>
      </c>
      <c r="E858" s="107">
        <v>10</v>
      </c>
      <c r="F858" s="118">
        <f>G858*137</f>
        <v>147.96</v>
      </c>
      <c r="G858" s="142">
        <v>1.08</v>
      </c>
      <c r="H858" s="132">
        <v>1</v>
      </c>
      <c r="I858" s="133" t="s">
        <v>195</v>
      </c>
      <c r="J858" s="161" t="s">
        <v>209</v>
      </c>
      <c r="K858" s="180" t="s">
        <v>1054</v>
      </c>
      <c r="L858" s="143" t="s">
        <v>198</v>
      </c>
      <c r="M858" s="137">
        <v>77</v>
      </c>
      <c r="N858" s="128" t="s">
        <v>44</v>
      </c>
      <c r="O858" s="128" t="s">
        <v>41</v>
      </c>
      <c r="P858" s="128">
        <v>1</v>
      </c>
      <c r="Q858" s="126">
        <f>(D858*G858)*B858</f>
        <v>0</v>
      </c>
    </row>
    <row r="859" spans="1:17" ht="12.75">
      <c r="A859" s="144" t="s">
        <v>1055</v>
      </c>
      <c r="B859" s="264"/>
      <c r="C859" s="128" t="s">
        <v>41</v>
      </c>
      <c r="D859" s="128">
        <v>15</v>
      </c>
      <c r="E859" s="107">
        <v>10</v>
      </c>
      <c r="F859" s="118">
        <f>G859*137</f>
        <v>165.76999999999998</v>
      </c>
      <c r="G859" s="142">
        <v>1.21</v>
      </c>
      <c r="H859" s="132">
        <v>1</v>
      </c>
      <c r="I859" s="133" t="s">
        <v>195</v>
      </c>
      <c r="J859" s="161" t="s">
        <v>406</v>
      </c>
      <c r="K859" s="180" t="s">
        <v>407</v>
      </c>
      <c r="L859" s="143" t="s">
        <v>198</v>
      </c>
      <c r="M859" s="137">
        <v>77</v>
      </c>
      <c r="N859" s="128" t="s">
        <v>44</v>
      </c>
      <c r="O859" s="128" t="s">
        <v>41</v>
      </c>
      <c r="P859" s="128">
        <v>1</v>
      </c>
      <c r="Q859" s="126">
        <f>(D859*G859)*B859</f>
        <v>0</v>
      </c>
    </row>
    <row r="860" spans="1:17" ht="12.75">
      <c r="A860" s="144" t="s">
        <v>1056</v>
      </c>
      <c r="B860" s="264"/>
      <c r="C860" s="128" t="s">
        <v>41</v>
      </c>
      <c r="D860" s="128">
        <v>15</v>
      </c>
      <c r="E860" s="107">
        <v>10</v>
      </c>
      <c r="F860" s="118">
        <f>G860*137</f>
        <v>179.47</v>
      </c>
      <c r="G860" s="142">
        <v>1.31</v>
      </c>
      <c r="H860" s="132">
        <v>1</v>
      </c>
      <c r="I860" s="133" t="s">
        <v>195</v>
      </c>
      <c r="J860" s="161" t="s">
        <v>406</v>
      </c>
      <c r="K860" s="180" t="s">
        <v>1057</v>
      </c>
      <c r="L860" s="143" t="s">
        <v>198</v>
      </c>
      <c r="M860" s="137">
        <v>77</v>
      </c>
      <c r="N860" s="128" t="s">
        <v>44</v>
      </c>
      <c r="O860" s="128" t="s">
        <v>41</v>
      </c>
      <c r="P860" s="128">
        <v>1</v>
      </c>
      <c r="Q860" s="126">
        <f>(D860*G860)*B860</f>
        <v>0</v>
      </c>
    </row>
    <row r="861" spans="1:17" ht="12.75">
      <c r="A861" s="144" t="s">
        <v>1058</v>
      </c>
      <c r="B861" s="264"/>
      <c r="C861" s="128" t="s">
        <v>41</v>
      </c>
      <c r="D861" s="128">
        <v>15</v>
      </c>
      <c r="E861" s="107">
        <v>10</v>
      </c>
      <c r="F861" s="118">
        <f>G861*137</f>
        <v>176.73000000000002</v>
      </c>
      <c r="G861" s="142">
        <v>1.29</v>
      </c>
      <c r="H861" s="132">
        <v>1</v>
      </c>
      <c r="I861" s="133" t="s">
        <v>195</v>
      </c>
      <c r="J861" s="161" t="s">
        <v>406</v>
      </c>
      <c r="K861" s="180" t="s">
        <v>493</v>
      </c>
      <c r="L861" s="143" t="s">
        <v>198</v>
      </c>
      <c r="M861" s="137">
        <v>77</v>
      </c>
      <c r="N861" s="128" t="s">
        <v>44</v>
      </c>
      <c r="O861" s="128" t="s">
        <v>41</v>
      </c>
      <c r="P861" s="128">
        <v>1</v>
      </c>
      <c r="Q861" s="126">
        <f>(D861*G861)*B861</f>
        <v>0</v>
      </c>
    </row>
    <row r="862" spans="1:17" ht="12.75">
      <c r="A862" s="144" t="s">
        <v>1059</v>
      </c>
      <c r="B862" s="264"/>
      <c r="C862" s="128" t="s">
        <v>41</v>
      </c>
      <c r="D862" s="128">
        <v>15</v>
      </c>
      <c r="E862" s="107">
        <v>10</v>
      </c>
      <c r="F862" s="118">
        <f>G862*137</f>
        <v>168.51</v>
      </c>
      <c r="G862" s="142">
        <v>1.23</v>
      </c>
      <c r="H862" s="132">
        <v>1</v>
      </c>
      <c r="I862" s="133" t="s">
        <v>195</v>
      </c>
      <c r="J862" s="161" t="s">
        <v>209</v>
      </c>
      <c r="K862" s="180" t="s">
        <v>1060</v>
      </c>
      <c r="L862" s="143" t="s">
        <v>198</v>
      </c>
      <c r="M862" s="137">
        <v>77</v>
      </c>
      <c r="N862" s="128" t="s">
        <v>44</v>
      </c>
      <c r="O862" s="128" t="s">
        <v>41</v>
      </c>
      <c r="P862" s="128">
        <v>1</v>
      </c>
      <c r="Q862" s="126">
        <f>(D862*G862)*B862</f>
        <v>0</v>
      </c>
    </row>
    <row r="863" spans="1:17" ht="12.75">
      <c r="A863" s="144" t="s">
        <v>1061</v>
      </c>
      <c r="B863" s="148"/>
      <c r="C863" s="128" t="s">
        <v>41</v>
      </c>
      <c r="D863" s="128">
        <v>15</v>
      </c>
      <c r="E863" s="107">
        <v>10</v>
      </c>
      <c r="F863" s="118">
        <f>G863*137</f>
        <v>168.51</v>
      </c>
      <c r="G863" s="142">
        <v>1.23</v>
      </c>
      <c r="H863" s="132">
        <v>1</v>
      </c>
      <c r="I863" s="133" t="s">
        <v>195</v>
      </c>
      <c r="J863" s="161" t="s">
        <v>209</v>
      </c>
      <c r="K863" s="180" t="s">
        <v>1062</v>
      </c>
      <c r="L863" s="143" t="s">
        <v>198</v>
      </c>
      <c r="M863" s="137">
        <v>77</v>
      </c>
      <c r="N863" s="128" t="s">
        <v>44</v>
      </c>
      <c r="O863" s="128" t="s">
        <v>41</v>
      </c>
      <c r="P863" s="128">
        <v>1</v>
      </c>
      <c r="Q863" s="126">
        <f>(D863*G863)*B863</f>
        <v>0</v>
      </c>
    </row>
    <row r="864" spans="1:17" ht="12.75">
      <c r="A864" s="144" t="s">
        <v>1063</v>
      </c>
      <c r="B864" s="148"/>
      <c r="C864" s="128" t="s">
        <v>41</v>
      </c>
      <c r="D864" s="128">
        <v>15</v>
      </c>
      <c r="E864" s="107">
        <v>10</v>
      </c>
      <c r="F864" s="118">
        <f>G864*137</f>
        <v>147.96</v>
      </c>
      <c r="G864" s="142">
        <v>1.08</v>
      </c>
      <c r="H864" s="132">
        <v>1</v>
      </c>
      <c r="I864" s="133" t="s">
        <v>195</v>
      </c>
      <c r="J864" s="161" t="s">
        <v>209</v>
      </c>
      <c r="K864" s="180" t="s">
        <v>1064</v>
      </c>
      <c r="L864" s="143" t="s">
        <v>198</v>
      </c>
      <c r="M864" s="137">
        <v>78</v>
      </c>
      <c r="N864" s="128" t="s">
        <v>44</v>
      </c>
      <c r="O864" s="128" t="s">
        <v>41</v>
      </c>
      <c r="P864" s="128">
        <v>1</v>
      </c>
      <c r="Q864" s="126">
        <f>(D864*G864)*B864</f>
        <v>0</v>
      </c>
    </row>
    <row r="865" spans="1:17" ht="12.75">
      <c r="A865" s="139" t="s">
        <v>1065</v>
      </c>
      <c r="B865" s="148"/>
      <c r="C865" s="138" t="s">
        <v>41</v>
      </c>
      <c r="D865" s="128">
        <v>15</v>
      </c>
      <c r="E865" s="203">
        <v>10</v>
      </c>
      <c r="F865" s="118">
        <f>G865*137</f>
        <v>147.96</v>
      </c>
      <c r="G865" s="142">
        <v>1.08</v>
      </c>
      <c r="H865" s="132">
        <v>1</v>
      </c>
      <c r="I865" s="133" t="s">
        <v>195</v>
      </c>
      <c r="J865" s="161" t="s">
        <v>118</v>
      </c>
      <c r="K865" s="135" t="s">
        <v>1066</v>
      </c>
      <c r="L865" s="143" t="s">
        <v>198</v>
      </c>
      <c r="M865" s="137">
        <v>78</v>
      </c>
      <c r="N865" s="138" t="s">
        <v>44</v>
      </c>
      <c r="O865" s="138" t="s">
        <v>41</v>
      </c>
      <c r="P865" s="138">
        <v>1</v>
      </c>
      <c r="Q865" s="126">
        <f>(D865*G865)*B865</f>
        <v>0</v>
      </c>
    </row>
    <row r="866" spans="1:17" ht="12.75">
      <c r="A866" s="144" t="s">
        <v>1067</v>
      </c>
      <c r="B866" s="148"/>
      <c r="C866" s="128" t="s">
        <v>41</v>
      </c>
      <c r="D866" s="128">
        <v>15</v>
      </c>
      <c r="E866" s="107">
        <v>10</v>
      </c>
      <c r="F866" s="118">
        <f>G866*137</f>
        <v>145.22</v>
      </c>
      <c r="G866" s="142">
        <v>1.06</v>
      </c>
      <c r="H866" s="132">
        <v>1</v>
      </c>
      <c r="I866" s="133" t="s">
        <v>195</v>
      </c>
      <c r="J866" s="161" t="s">
        <v>118</v>
      </c>
      <c r="K866" s="180" t="s">
        <v>1068</v>
      </c>
      <c r="L866" s="143" t="s">
        <v>198</v>
      </c>
      <c r="M866" s="137">
        <v>78</v>
      </c>
      <c r="N866" s="128" t="s">
        <v>44</v>
      </c>
      <c r="O866" s="128" t="s">
        <v>41</v>
      </c>
      <c r="P866" s="128">
        <v>1</v>
      </c>
      <c r="Q866" s="126">
        <f>(D866*G866)*B866</f>
        <v>0</v>
      </c>
    </row>
    <row r="867" spans="1:17" ht="12.75">
      <c r="A867" s="144" t="s">
        <v>1069</v>
      </c>
      <c r="B867" s="148"/>
      <c r="C867" s="128" t="s">
        <v>41</v>
      </c>
      <c r="D867" s="128">
        <v>15</v>
      </c>
      <c r="E867" s="107">
        <v>10</v>
      </c>
      <c r="F867" s="118">
        <f>G867*137</f>
        <v>145.22</v>
      </c>
      <c r="G867" s="142">
        <v>1.06</v>
      </c>
      <c r="H867" s="132">
        <v>1</v>
      </c>
      <c r="I867" s="133" t="s">
        <v>195</v>
      </c>
      <c r="J867" s="161" t="s">
        <v>118</v>
      </c>
      <c r="K867" s="180" t="s">
        <v>404</v>
      </c>
      <c r="L867" s="143" t="s">
        <v>198</v>
      </c>
      <c r="M867" s="137">
        <v>78</v>
      </c>
      <c r="N867" s="128" t="s">
        <v>44</v>
      </c>
      <c r="O867" s="128" t="s">
        <v>41</v>
      </c>
      <c r="P867" s="128">
        <v>1</v>
      </c>
      <c r="Q867" s="126">
        <f>(D867*G867)*B867</f>
        <v>0</v>
      </c>
    </row>
    <row r="868" spans="1:17" ht="12.75">
      <c r="A868" s="144" t="s">
        <v>1070</v>
      </c>
      <c r="B868" s="148"/>
      <c r="C868" s="128" t="s">
        <v>41</v>
      </c>
      <c r="D868" s="128">
        <v>15</v>
      </c>
      <c r="E868" s="107">
        <v>10</v>
      </c>
      <c r="F868" s="118">
        <f>G868*137</f>
        <v>145.22</v>
      </c>
      <c r="G868" s="142">
        <v>1.06</v>
      </c>
      <c r="H868" s="132">
        <v>1</v>
      </c>
      <c r="I868" s="133" t="s">
        <v>195</v>
      </c>
      <c r="J868" s="161" t="s">
        <v>118</v>
      </c>
      <c r="K868" s="180" t="s">
        <v>1071</v>
      </c>
      <c r="L868" s="143" t="s">
        <v>198</v>
      </c>
      <c r="M868" s="137">
        <v>78</v>
      </c>
      <c r="N868" s="128" t="s">
        <v>44</v>
      </c>
      <c r="O868" s="128" t="s">
        <v>41</v>
      </c>
      <c r="P868" s="128">
        <v>1</v>
      </c>
      <c r="Q868" s="126">
        <f>(D868*G868)*B868</f>
        <v>0</v>
      </c>
    </row>
    <row r="869" spans="1:17" ht="12.75">
      <c r="A869" s="144" t="s">
        <v>1072</v>
      </c>
      <c r="B869" s="148"/>
      <c r="C869" s="128" t="s">
        <v>41</v>
      </c>
      <c r="D869" s="128">
        <v>15</v>
      </c>
      <c r="E869" s="107">
        <v>10</v>
      </c>
      <c r="F869" s="118">
        <f>G869*137</f>
        <v>143.85</v>
      </c>
      <c r="G869" s="142">
        <v>1.05</v>
      </c>
      <c r="H869" s="132">
        <v>1</v>
      </c>
      <c r="I869" s="133" t="s">
        <v>195</v>
      </c>
      <c r="J869" s="161" t="s">
        <v>118</v>
      </c>
      <c r="K869" s="180" t="s">
        <v>1073</v>
      </c>
      <c r="L869" s="143" t="s">
        <v>198</v>
      </c>
      <c r="M869" s="137">
        <v>78</v>
      </c>
      <c r="N869" s="128" t="s">
        <v>44</v>
      </c>
      <c r="O869" s="128" t="s">
        <v>41</v>
      </c>
      <c r="P869" s="128">
        <v>1</v>
      </c>
      <c r="Q869" s="126">
        <f>(D869*G869)*B869</f>
        <v>0</v>
      </c>
    </row>
    <row r="870" spans="1:17" ht="12.75">
      <c r="A870" s="144" t="s">
        <v>1074</v>
      </c>
      <c r="B870" s="148"/>
      <c r="C870" s="128" t="s">
        <v>41</v>
      </c>
      <c r="D870" s="128">
        <v>15</v>
      </c>
      <c r="E870" s="107">
        <v>10</v>
      </c>
      <c r="F870" s="118">
        <f>G870*137</f>
        <v>137</v>
      </c>
      <c r="G870" s="142">
        <v>1</v>
      </c>
      <c r="H870" s="132">
        <v>1</v>
      </c>
      <c r="I870" s="133" t="s">
        <v>195</v>
      </c>
      <c r="J870" s="161" t="s">
        <v>118</v>
      </c>
      <c r="K870" s="180" t="s">
        <v>1075</v>
      </c>
      <c r="L870" s="143" t="s">
        <v>198</v>
      </c>
      <c r="M870" s="137">
        <v>78</v>
      </c>
      <c r="N870" s="128" t="s">
        <v>44</v>
      </c>
      <c r="O870" s="128" t="s">
        <v>41</v>
      </c>
      <c r="P870" s="128">
        <v>1</v>
      </c>
      <c r="Q870" s="126">
        <f>(D870*G870)*B870</f>
        <v>0</v>
      </c>
    </row>
    <row r="871" spans="1:17" ht="12.75">
      <c r="A871" s="144" t="s">
        <v>1076</v>
      </c>
      <c r="B871" s="148"/>
      <c r="C871" s="128" t="s">
        <v>41</v>
      </c>
      <c r="D871" s="128">
        <v>15</v>
      </c>
      <c r="E871" s="107">
        <v>10</v>
      </c>
      <c r="F871" s="118">
        <f>G871*137</f>
        <v>145.22</v>
      </c>
      <c r="G871" s="142">
        <v>1.06</v>
      </c>
      <c r="H871" s="132">
        <v>1</v>
      </c>
      <c r="I871" s="133" t="s">
        <v>195</v>
      </c>
      <c r="J871" s="161" t="s">
        <v>118</v>
      </c>
      <c r="K871" s="180" t="s">
        <v>1077</v>
      </c>
      <c r="L871" s="143" t="s">
        <v>198</v>
      </c>
      <c r="M871" s="137">
        <v>78</v>
      </c>
      <c r="N871" s="128" t="s">
        <v>44</v>
      </c>
      <c r="O871" s="128" t="s">
        <v>41</v>
      </c>
      <c r="P871" s="128">
        <v>1</v>
      </c>
      <c r="Q871" s="126">
        <f>(D871*G871)*B871</f>
        <v>0</v>
      </c>
    </row>
    <row r="872" spans="1:17" ht="12.75">
      <c r="A872" s="144" t="s">
        <v>1078</v>
      </c>
      <c r="B872" s="148"/>
      <c r="C872" s="128" t="s">
        <v>41</v>
      </c>
      <c r="D872" s="128">
        <v>15</v>
      </c>
      <c r="E872" s="107">
        <v>10</v>
      </c>
      <c r="F872" s="118">
        <f>G872*137</f>
        <v>143.85</v>
      </c>
      <c r="G872" s="142">
        <v>1.05</v>
      </c>
      <c r="H872" s="132">
        <v>1</v>
      </c>
      <c r="I872" s="133" t="s">
        <v>195</v>
      </c>
      <c r="J872" s="161" t="s">
        <v>118</v>
      </c>
      <c r="K872" s="180" t="s">
        <v>501</v>
      </c>
      <c r="L872" s="143" t="s">
        <v>198</v>
      </c>
      <c r="M872" s="137">
        <v>78</v>
      </c>
      <c r="N872" s="128" t="s">
        <v>44</v>
      </c>
      <c r="O872" s="128" t="s">
        <v>41</v>
      </c>
      <c r="P872" s="128">
        <v>1</v>
      </c>
      <c r="Q872" s="126">
        <f>(D872*G872)*B872</f>
        <v>0</v>
      </c>
    </row>
    <row r="873" spans="1:17" ht="12.75">
      <c r="A873" s="144" t="s">
        <v>1079</v>
      </c>
      <c r="B873" s="148"/>
      <c r="C873" s="128" t="s">
        <v>41</v>
      </c>
      <c r="D873" s="128">
        <v>15</v>
      </c>
      <c r="E873" s="107">
        <v>10</v>
      </c>
      <c r="F873" s="118">
        <f>G873*137</f>
        <v>154.80999999999997</v>
      </c>
      <c r="G873" s="142">
        <v>1.13</v>
      </c>
      <c r="H873" s="132">
        <v>1</v>
      </c>
      <c r="I873" s="133" t="s">
        <v>195</v>
      </c>
      <c r="J873" s="161" t="s">
        <v>118</v>
      </c>
      <c r="K873" s="180" t="s">
        <v>1080</v>
      </c>
      <c r="L873" s="143" t="s">
        <v>198</v>
      </c>
      <c r="M873" s="137">
        <v>78</v>
      </c>
      <c r="N873" s="128" t="s">
        <v>44</v>
      </c>
      <c r="O873" s="128" t="s">
        <v>41</v>
      </c>
      <c r="P873" s="128">
        <v>1</v>
      </c>
      <c r="Q873" s="126">
        <f>(D873*G873)*B873</f>
        <v>0</v>
      </c>
    </row>
    <row r="874" spans="1:17" ht="12.75">
      <c r="A874" s="144" t="s">
        <v>1081</v>
      </c>
      <c r="B874" s="148"/>
      <c r="C874" s="128" t="s">
        <v>41</v>
      </c>
      <c r="D874" s="128">
        <v>15</v>
      </c>
      <c r="E874" s="107">
        <v>10</v>
      </c>
      <c r="F874" s="118">
        <f>G874*137</f>
        <v>153.44000000000003</v>
      </c>
      <c r="G874" s="142">
        <v>1.12</v>
      </c>
      <c r="H874" s="132">
        <v>1</v>
      </c>
      <c r="I874" s="133" t="s">
        <v>195</v>
      </c>
      <c r="J874" s="161" t="s">
        <v>118</v>
      </c>
      <c r="K874" s="180" t="s">
        <v>1082</v>
      </c>
      <c r="L874" s="143" t="s">
        <v>198</v>
      </c>
      <c r="M874" s="137">
        <v>78</v>
      </c>
      <c r="N874" s="128" t="s">
        <v>44</v>
      </c>
      <c r="O874" s="128" t="s">
        <v>41</v>
      </c>
      <c r="P874" s="128">
        <v>1</v>
      </c>
      <c r="Q874" s="126">
        <f>(D874*G874)*B874</f>
        <v>0</v>
      </c>
    </row>
    <row r="875" spans="1:17" ht="12.75">
      <c r="A875" s="144" t="s">
        <v>1083</v>
      </c>
      <c r="B875" s="148"/>
      <c r="C875" s="128" t="s">
        <v>41</v>
      </c>
      <c r="D875" s="128">
        <v>15</v>
      </c>
      <c r="E875" s="107">
        <v>10</v>
      </c>
      <c r="F875" s="118">
        <f>G875*137</f>
        <v>171.25</v>
      </c>
      <c r="G875" s="142">
        <v>1.25</v>
      </c>
      <c r="H875" s="132">
        <v>1</v>
      </c>
      <c r="I875" s="133" t="s">
        <v>195</v>
      </c>
      <c r="J875" s="161" t="s">
        <v>118</v>
      </c>
      <c r="K875" s="180" t="s">
        <v>1084</v>
      </c>
      <c r="L875" s="143" t="s">
        <v>198</v>
      </c>
      <c r="M875" s="137">
        <v>78</v>
      </c>
      <c r="N875" s="128" t="s">
        <v>44</v>
      </c>
      <c r="O875" s="128" t="s">
        <v>41</v>
      </c>
      <c r="P875" s="128">
        <v>1</v>
      </c>
      <c r="Q875" s="126">
        <f>(D875*G875)*B875</f>
        <v>0</v>
      </c>
    </row>
    <row r="876" spans="1:17" ht="12.75">
      <c r="A876" s="113" t="s">
        <v>1085</v>
      </c>
      <c r="B876" s="148"/>
      <c r="C876" s="115" t="s">
        <v>41</v>
      </c>
      <c r="D876" s="115">
        <v>15</v>
      </c>
      <c r="E876" s="314">
        <v>10</v>
      </c>
      <c r="F876" s="118">
        <f>G876*137</f>
        <v>157.54999999999998</v>
      </c>
      <c r="G876" s="119">
        <v>1.15</v>
      </c>
      <c r="H876" s="120">
        <v>1</v>
      </c>
      <c r="I876" s="121" t="s">
        <v>195</v>
      </c>
      <c r="J876" s="255" t="s">
        <v>118</v>
      </c>
      <c r="K876" s="256" t="s">
        <v>1086</v>
      </c>
      <c r="L876" s="124" t="s">
        <v>198</v>
      </c>
      <c r="M876" s="125">
        <v>78</v>
      </c>
      <c r="N876" s="115" t="s">
        <v>44</v>
      </c>
      <c r="O876" s="115" t="s">
        <v>41</v>
      </c>
      <c r="P876" s="115">
        <v>1</v>
      </c>
      <c r="Q876" s="126">
        <f>(D876*G876)*B876</f>
        <v>0</v>
      </c>
    </row>
    <row r="877" spans="1:17" ht="12.75">
      <c r="A877" s="144" t="s">
        <v>1087</v>
      </c>
      <c r="B877" s="148"/>
      <c r="C877" s="128" t="s">
        <v>41</v>
      </c>
      <c r="D877" s="128">
        <v>15</v>
      </c>
      <c r="E877" s="107">
        <v>10</v>
      </c>
      <c r="F877" s="118">
        <f>G877*137</f>
        <v>168.51</v>
      </c>
      <c r="G877" s="142">
        <v>1.23</v>
      </c>
      <c r="H877" s="132">
        <v>1</v>
      </c>
      <c r="I877" s="133" t="s">
        <v>195</v>
      </c>
      <c r="J877" s="161" t="s">
        <v>118</v>
      </c>
      <c r="K877" s="180" t="s">
        <v>789</v>
      </c>
      <c r="L877" s="143" t="s">
        <v>198</v>
      </c>
      <c r="M877" s="137">
        <v>78</v>
      </c>
      <c r="N877" s="128" t="s">
        <v>44</v>
      </c>
      <c r="O877" s="128" t="s">
        <v>41</v>
      </c>
      <c r="P877" s="128">
        <v>1</v>
      </c>
      <c r="Q877" s="126">
        <f>(D877*G877)*B877</f>
        <v>0</v>
      </c>
    </row>
    <row r="878" spans="1:17" ht="12.75">
      <c r="A878" s="144" t="s">
        <v>1088</v>
      </c>
      <c r="B878" s="148"/>
      <c r="C878" s="128" t="s">
        <v>41</v>
      </c>
      <c r="D878" s="128">
        <v>15</v>
      </c>
      <c r="E878" s="107">
        <v>10</v>
      </c>
      <c r="F878" s="118">
        <f>G878*137</f>
        <v>145.22</v>
      </c>
      <c r="G878" s="142">
        <v>1.06</v>
      </c>
      <c r="H878" s="132">
        <v>1</v>
      </c>
      <c r="I878" s="133" t="s">
        <v>195</v>
      </c>
      <c r="J878" s="161" t="s">
        <v>118</v>
      </c>
      <c r="K878" s="180" t="s">
        <v>218</v>
      </c>
      <c r="L878" s="143" t="s">
        <v>198</v>
      </c>
      <c r="M878" s="137">
        <v>78</v>
      </c>
      <c r="N878" s="128" t="s">
        <v>44</v>
      </c>
      <c r="O878" s="128" t="s">
        <v>41</v>
      </c>
      <c r="P878" s="128">
        <v>1</v>
      </c>
      <c r="Q878" s="126">
        <f>(D878*G878)*B878</f>
        <v>0</v>
      </c>
    </row>
    <row r="879" spans="1:17" ht="12.75">
      <c r="A879" s="144" t="s">
        <v>1089</v>
      </c>
      <c r="B879" s="148"/>
      <c r="C879" s="128" t="s">
        <v>41</v>
      </c>
      <c r="D879" s="128">
        <v>15</v>
      </c>
      <c r="E879" s="107">
        <v>10</v>
      </c>
      <c r="F879" s="118">
        <f>G879*137</f>
        <v>143.85</v>
      </c>
      <c r="G879" s="142">
        <v>1.05</v>
      </c>
      <c r="H879" s="132">
        <v>1</v>
      </c>
      <c r="I879" s="133" t="s">
        <v>195</v>
      </c>
      <c r="J879" s="161" t="s">
        <v>118</v>
      </c>
      <c r="K879" s="180" t="s">
        <v>1090</v>
      </c>
      <c r="L879" s="143" t="s">
        <v>198</v>
      </c>
      <c r="M879" s="137">
        <v>78</v>
      </c>
      <c r="N879" s="128" t="s">
        <v>44</v>
      </c>
      <c r="O879" s="128" t="s">
        <v>41</v>
      </c>
      <c r="P879" s="128">
        <v>1</v>
      </c>
      <c r="Q879" s="126">
        <f>(D879*G879)*B879</f>
        <v>0</v>
      </c>
    </row>
    <row r="880" spans="1:17" ht="12.75">
      <c r="A880" s="144" t="s">
        <v>1091</v>
      </c>
      <c r="B880" s="148"/>
      <c r="C880" s="128" t="s">
        <v>41</v>
      </c>
      <c r="D880" s="128">
        <v>15</v>
      </c>
      <c r="E880" s="107">
        <v>10</v>
      </c>
      <c r="F880" s="118">
        <f>G880*137</f>
        <v>150.70000000000002</v>
      </c>
      <c r="G880" s="142">
        <v>1.1</v>
      </c>
      <c r="H880" s="132">
        <v>1</v>
      </c>
      <c r="I880" s="133" t="s">
        <v>195</v>
      </c>
      <c r="J880" s="161" t="s">
        <v>118</v>
      </c>
      <c r="K880" s="180" t="s">
        <v>1092</v>
      </c>
      <c r="L880" s="143" t="s">
        <v>198</v>
      </c>
      <c r="M880" s="137">
        <v>79</v>
      </c>
      <c r="N880" s="128" t="s">
        <v>44</v>
      </c>
      <c r="O880" s="128" t="s">
        <v>41</v>
      </c>
      <c r="P880" s="128">
        <v>1</v>
      </c>
      <c r="Q880" s="126">
        <f>(D880*G880)*B880</f>
        <v>0</v>
      </c>
    </row>
    <row r="881" spans="1:17" ht="12.75">
      <c r="A881" s="144" t="s">
        <v>1093</v>
      </c>
      <c r="B881" s="148"/>
      <c r="C881" s="128" t="s">
        <v>41</v>
      </c>
      <c r="D881" s="128">
        <v>15</v>
      </c>
      <c r="E881" s="107">
        <v>10</v>
      </c>
      <c r="F881" s="118">
        <f>G881*137</f>
        <v>173.99</v>
      </c>
      <c r="G881" s="142">
        <v>1.27</v>
      </c>
      <c r="H881" s="132">
        <v>1</v>
      </c>
      <c r="I881" s="133" t="s">
        <v>195</v>
      </c>
      <c r="J881" s="161" t="s">
        <v>118</v>
      </c>
      <c r="K881" s="180" t="s">
        <v>1094</v>
      </c>
      <c r="L881" s="143" t="s">
        <v>198</v>
      </c>
      <c r="M881" s="137">
        <v>79</v>
      </c>
      <c r="N881" s="128" t="s">
        <v>44</v>
      </c>
      <c r="O881" s="128" t="s">
        <v>41</v>
      </c>
      <c r="P881" s="128">
        <v>1</v>
      </c>
      <c r="Q881" s="126">
        <f>(D881*G881)*B881</f>
        <v>0</v>
      </c>
    </row>
    <row r="882" spans="1:17" ht="12.75">
      <c r="A882" s="144" t="s">
        <v>1095</v>
      </c>
      <c r="B882" s="148"/>
      <c r="C882" s="128" t="s">
        <v>41</v>
      </c>
      <c r="D882" s="128">
        <v>15</v>
      </c>
      <c r="E882" s="107">
        <v>10</v>
      </c>
      <c r="F882" s="118">
        <f>G882*137</f>
        <v>216.46</v>
      </c>
      <c r="G882" s="142">
        <v>1.58</v>
      </c>
      <c r="H882" s="132">
        <v>1</v>
      </c>
      <c r="I882" s="133" t="s">
        <v>195</v>
      </c>
      <c r="J882" s="161" t="s">
        <v>118</v>
      </c>
      <c r="K882" s="180" t="s">
        <v>1096</v>
      </c>
      <c r="L882" s="143" t="s">
        <v>198</v>
      </c>
      <c r="M882" s="137">
        <v>79</v>
      </c>
      <c r="N882" s="128" t="s">
        <v>44</v>
      </c>
      <c r="O882" s="128" t="s">
        <v>41</v>
      </c>
      <c r="P882" s="128">
        <v>1</v>
      </c>
      <c r="Q882" s="126">
        <f>(D882*G882)*B882</f>
        <v>0</v>
      </c>
    </row>
    <row r="883" spans="1:17" ht="12.75">
      <c r="A883" s="144" t="s">
        <v>1097</v>
      </c>
      <c r="B883" s="148"/>
      <c r="C883" s="128" t="s">
        <v>41</v>
      </c>
      <c r="D883" s="128">
        <v>15</v>
      </c>
      <c r="E883" s="107">
        <v>10</v>
      </c>
      <c r="F883" s="118">
        <f>G883*137</f>
        <v>179.47</v>
      </c>
      <c r="G883" s="142">
        <v>1.31</v>
      </c>
      <c r="H883" s="132">
        <v>1</v>
      </c>
      <c r="I883" s="133" t="s">
        <v>195</v>
      </c>
      <c r="J883" s="161" t="s">
        <v>118</v>
      </c>
      <c r="K883" s="180" t="s">
        <v>1098</v>
      </c>
      <c r="L883" s="143" t="s">
        <v>198</v>
      </c>
      <c r="M883" s="137">
        <v>79</v>
      </c>
      <c r="N883" s="128" t="s">
        <v>44</v>
      </c>
      <c r="O883" s="128" t="s">
        <v>41</v>
      </c>
      <c r="P883" s="128">
        <v>1</v>
      </c>
      <c r="Q883" s="126">
        <f>(D883*G883)*B883</f>
        <v>0</v>
      </c>
    </row>
    <row r="884" spans="1:17" ht="12.75">
      <c r="A884" s="149" t="s">
        <v>1099</v>
      </c>
      <c r="B884" s="174"/>
      <c r="C884" s="151" t="s">
        <v>41</v>
      </c>
      <c r="D884" s="151">
        <v>15</v>
      </c>
      <c r="E884" s="251">
        <v>10</v>
      </c>
      <c r="F884" s="118">
        <f>G884*137</f>
        <v>137</v>
      </c>
      <c r="G884" s="119">
        <v>1</v>
      </c>
      <c r="H884" s="120">
        <v>1</v>
      </c>
      <c r="I884" s="121" t="s">
        <v>195</v>
      </c>
      <c r="J884" s="253" t="s">
        <v>1047</v>
      </c>
      <c r="K884" s="123" t="s">
        <v>1100</v>
      </c>
      <c r="L884" s="254" t="s">
        <v>198</v>
      </c>
      <c r="M884" s="125">
        <v>79</v>
      </c>
      <c r="N884" s="151" t="s">
        <v>44</v>
      </c>
      <c r="O884" s="151" t="s">
        <v>41</v>
      </c>
      <c r="P884" s="151">
        <v>1</v>
      </c>
      <c r="Q884" s="126">
        <f>(D884*G884)*B884</f>
        <v>0</v>
      </c>
    </row>
    <row r="885" spans="1:17" ht="12.75">
      <c r="A885" s="149" t="s">
        <v>1101</v>
      </c>
      <c r="B885" s="174"/>
      <c r="C885" s="151" t="s">
        <v>41</v>
      </c>
      <c r="D885" s="151">
        <v>15</v>
      </c>
      <c r="E885" s="251">
        <v>10</v>
      </c>
      <c r="F885" s="118">
        <f>G885*137</f>
        <v>130.15</v>
      </c>
      <c r="G885" s="119">
        <v>0.95</v>
      </c>
      <c r="H885" s="120">
        <v>1</v>
      </c>
      <c r="I885" s="121" t="s">
        <v>195</v>
      </c>
      <c r="J885" s="253" t="s">
        <v>1047</v>
      </c>
      <c r="K885" s="123" t="s">
        <v>1102</v>
      </c>
      <c r="L885" s="254" t="s">
        <v>198</v>
      </c>
      <c r="M885" s="125">
        <v>79</v>
      </c>
      <c r="N885" s="151" t="s">
        <v>44</v>
      </c>
      <c r="O885" s="151" t="s">
        <v>41</v>
      </c>
      <c r="P885" s="151">
        <v>1</v>
      </c>
      <c r="Q885" s="126">
        <f>(D885*G885)*B885</f>
        <v>0</v>
      </c>
    </row>
    <row r="886" spans="1:17" ht="12.75">
      <c r="A886" s="144" t="s">
        <v>1103</v>
      </c>
      <c r="B886" s="148"/>
      <c r="C886" s="128" t="s">
        <v>41</v>
      </c>
      <c r="D886" s="128">
        <v>15</v>
      </c>
      <c r="E886" s="107">
        <v>10</v>
      </c>
      <c r="F886" s="118">
        <f>G886*137</f>
        <v>135.63</v>
      </c>
      <c r="G886" s="142">
        <v>0.99</v>
      </c>
      <c r="H886" s="132">
        <v>1</v>
      </c>
      <c r="I886" s="133" t="s">
        <v>195</v>
      </c>
      <c r="J886" s="161" t="s">
        <v>118</v>
      </c>
      <c r="K886" s="180" t="s">
        <v>1104</v>
      </c>
      <c r="L886" s="143" t="s">
        <v>198</v>
      </c>
      <c r="M886" s="137">
        <v>79</v>
      </c>
      <c r="N886" s="128" t="s">
        <v>44</v>
      </c>
      <c r="O886" s="128" t="s">
        <v>41</v>
      </c>
      <c r="P886" s="128">
        <v>1</v>
      </c>
      <c r="Q886" s="126">
        <f>(D886*G886)*B886</f>
        <v>0</v>
      </c>
    </row>
    <row r="887" spans="1:17" ht="12.75">
      <c r="A887" s="113" t="s">
        <v>1105</v>
      </c>
      <c r="B887" s="148"/>
      <c r="C887" s="115" t="s">
        <v>41</v>
      </c>
      <c r="D887" s="115">
        <v>15</v>
      </c>
      <c r="E887" s="314">
        <v>10</v>
      </c>
      <c r="F887" s="118">
        <f>G887*137</f>
        <v>268.52</v>
      </c>
      <c r="G887" s="119">
        <v>1.96</v>
      </c>
      <c r="H887" s="120">
        <v>1</v>
      </c>
      <c r="I887" s="121" t="s">
        <v>195</v>
      </c>
      <c r="J887" s="255" t="s">
        <v>303</v>
      </c>
      <c r="K887" s="256" t="s">
        <v>1106</v>
      </c>
      <c r="L887" s="124" t="s">
        <v>198</v>
      </c>
      <c r="M887" s="125">
        <v>79</v>
      </c>
      <c r="N887" s="115" t="s">
        <v>44</v>
      </c>
      <c r="O887" s="115" t="s">
        <v>41</v>
      </c>
      <c r="P887" s="115">
        <v>1</v>
      </c>
      <c r="Q887" s="126">
        <f>(D887*G887)*B887</f>
        <v>0</v>
      </c>
    </row>
    <row r="888" spans="1:17" ht="12.75">
      <c r="A888" s="144" t="s">
        <v>1107</v>
      </c>
      <c r="B888" s="148"/>
      <c r="C888" s="128" t="s">
        <v>41</v>
      </c>
      <c r="D888" s="128">
        <v>15</v>
      </c>
      <c r="E888" s="107">
        <v>10</v>
      </c>
      <c r="F888" s="118">
        <f>G888*137</f>
        <v>175.36</v>
      </c>
      <c r="G888" s="142">
        <v>1.28</v>
      </c>
      <c r="H888" s="132">
        <v>1</v>
      </c>
      <c r="I888" s="133" t="s">
        <v>195</v>
      </c>
      <c r="J888" s="161" t="s">
        <v>303</v>
      </c>
      <c r="K888" s="180" t="s">
        <v>1108</v>
      </c>
      <c r="L888" s="143" t="s">
        <v>198</v>
      </c>
      <c r="M888" s="137">
        <v>79</v>
      </c>
      <c r="N888" s="128" t="s">
        <v>44</v>
      </c>
      <c r="O888" s="128" t="s">
        <v>41</v>
      </c>
      <c r="P888" s="128">
        <v>1</v>
      </c>
      <c r="Q888" s="126">
        <f>(D888*G888)*B888</f>
        <v>0</v>
      </c>
    </row>
    <row r="889" spans="1:17" ht="12.75">
      <c r="A889" s="144" t="s">
        <v>1109</v>
      </c>
      <c r="B889" s="148"/>
      <c r="C889" s="128" t="s">
        <v>41</v>
      </c>
      <c r="D889" s="128">
        <v>15</v>
      </c>
      <c r="E889" s="107">
        <v>10</v>
      </c>
      <c r="F889" s="118">
        <f>G889*137</f>
        <v>173.99</v>
      </c>
      <c r="G889" s="142">
        <v>1.27</v>
      </c>
      <c r="H889" s="132">
        <v>1</v>
      </c>
      <c r="I889" s="133" t="s">
        <v>195</v>
      </c>
      <c r="J889" s="161" t="s">
        <v>303</v>
      </c>
      <c r="K889" s="180" t="s">
        <v>551</v>
      </c>
      <c r="L889" s="143" t="s">
        <v>198</v>
      </c>
      <c r="M889" s="137">
        <v>79</v>
      </c>
      <c r="N889" s="128" t="s">
        <v>44</v>
      </c>
      <c r="O889" s="128" t="s">
        <v>41</v>
      </c>
      <c r="P889" s="128">
        <v>1</v>
      </c>
      <c r="Q889" s="126">
        <f>(D889*G889)*B889</f>
        <v>0</v>
      </c>
    </row>
    <row r="890" spans="1:17" ht="12.75">
      <c r="A890" s="144" t="s">
        <v>1110</v>
      </c>
      <c r="B890" s="148"/>
      <c r="C890" s="128" t="s">
        <v>41</v>
      </c>
      <c r="D890" s="128">
        <v>15</v>
      </c>
      <c r="E890" s="107">
        <v>10</v>
      </c>
      <c r="F890" s="118">
        <f>G890*137</f>
        <v>187.69000000000003</v>
      </c>
      <c r="G890" s="142">
        <v>1.37</v>
      </c>
      <c r="H890" s="132">
        <v>1</v>
      </c>
      <c r="I890" s="133" t="s">
        <v>195</v>
      </c>
      <c r="J890" s="161" t="s">
        <v>303</v>
      </c>
      <c r="K890" s="180" t="s">
        <v>555</v>
      </c>
      <c r="L890" s="143" t="s">
        <v>198</v>
      </c>
      <c r="M890" s="137">
        <v>79</v>
      </c>
      <c r="N890" s="128" t="s">
        <v>44</v>
      </c>
      <c r="O890" s="128" t="s">
        <v>41</v>
      </c>
      <c r="P890" s="128">
        <v>1</v>
      </c>
      <c r="Q890" s="126">
        <f>(D890*G890)*B890</f>
        <v>0</v>
      </c>
    </row>
    <row r="891" spans="1:17" ht="12.75">
      <c r="A891" s="144" t="s">
        <v>1111</v>
      </c>
      <c r="B891" s="148"/>
      <c r="C891" s="128" t="s">
        <v>41</v>
      </c>
      <c r="D891" s="128">
        <v>15</v>
      </c>
      <c r="E891" s="107">
        <v>10</v>
      </c>
      <c r="F891" s="118">
        <f>G891*137</f>
        <v>178.1</v>
      </c>
      <c r="G891" s="142">
        <v>1.3</v>
      </c>
      <c r="H891" s="132">
        <v>1</v>
      </c>
      <c r="I891" s="133" t="s">
        <v>195</v>
      </c>
      <c r="J891" s="161" t="s">
        <v>303</v>
      </c>
      <c r="K891" s="180" t="s">
        <v>1112</v>
      </c>
      <c r="L891" s="143" t="s">
        <v>198</v>
      </c>
      <c r="M891" s="137">
        <v>79</v>
      </c>
      <c r="N891" s="128" t="s">
        <v>44</v>
      </c>
      <c r="O891" s="128" t="s">
        <v>41</v>
      </c>
      <c r="P891" s="128">
        <v>1</v>
      </c>
      <c r="Q891" s="126">
        <f>(D891*G891)*B891</f>
        <v>0</v>
      </c>
    </row>
    <row r="892" spans="1:17" ht="12.75">
      <c r="A892" s="144" t="s">
        <v>1113</v>
      </c>
      <c r="B892" s="148"/>
      <c r="C892" s="128" t="s">
        <v>41</v>
      </c>
      <c r="D892" s="128">
        <v>15</v>
      </c>
      <c r="E892" s="107">
        <v>10</v>
      </c>
      <c r="F892" s="118">
        <f>G892*137</f>
        <v>154.80999999999997</v>
      </c>
      <c r="G892" s="142">
        <v>1.13</v>
      </c>
      <c r="H892" s="132">
        <v>1</v>
      </c>
      <c r="I892" s="133" t="s">
        <v>195</v>
      </c>
      <c r="J892" s="161" t="s">
        <v>303</v>
      </c>
      <c r="K892" s="180" t="s">
        <v>376</v>
      </c>
      <c r="L892" s="143" t="s">
        <v>198</v>
      </c>
      <c r="M892" s="137">
        <v>79</v>
      </c>
      <c r="N892" s="128" t="s">
        <v>44</v>
      </c>
      <c r="O892" s="128" t="s">
        <v>41</v>
      </c>
      <c r="P892" s="128">
        <v>1</v>
      </c>
      <c r="Q892" s="126">
        <f>(D892*G892)*B892</f>
        <v>0</v>
      </c>
    </row>
    <row r="893" spans="1:17" ht="12.75">
      <c r="A893" s="144" t="s">
        <v>1114</v>
      </c>
      <c r="B893" s="114"/>
      <c r="C893" s="128" t="s">
        <v>41</v>
      </c>
      <c r="D893" s="128">
        <v>15</v>
      </c>
      <c r="E893" s="107">
        <v>8</v>
      </c>
      <c r="F893" s="118">
        <f>G893*137</f>
        <v>247.97</v>
      </c>
      <c r="G893" s="142">
        <v>1.81</v>
      </c>
      <c r="H893" s="132">
        <v>1</v>
      </c>
      <c r="I893" s="133" t="s">
        <v>195</v>
      </c>
      <c r="J893" s="161" t="s">
        <v>303</v>
      </c>
      <c r="K893" s="180" t="s">
        <v>1115</v>
      </c>
      <c r="L893" s="143" t="s">
        <v>198</v>
      </c>
      <c r="M893" s="137">
        <v>79</v>
      </c>
      <c r="N893" s="128" t="s">
        <v>44</v>
      </c>
      <c r="O893" s="128" t="s">
        <v>41</v>
      </c>
      <c r="P893" s="128">
        <v>1</v>
      </c>
      <c r="Q893" s="126">
        <f>(D893*G893)*B893</f>
        <v>0</v>
      </c>
    </row>
    <row r="894" spans="1:17" ht="12.75">
      <c r="A894" s="144" t="s">
        <v>1116</v>
      </c>
      <c r="B894" s="114"/>
      <c r="C894" s="128" t="s">
        <v>41</v>
      </c>
      <c r="D894" s="128">
        <v>15</v>
      </c>
      <c r="E894" s="107">
        <v>8</v>
      </c>
      <c r="F894" s="118">
        <f>G894*137</f>
        <v>298.66</v>
      </c>
      <c r="G894" s="142">
        <v>2.18</v>
      </c>
      <c r="H894" s="132">
        <v>1</v>
      </c>
      <c r="I894" s="133" t="s">
        <v>195</v>
      </c>
      <c r="J894" s="161" t="s">
        <v>303</v>
      </c>
      <c r="K894" s="180" t="s">
        <v>1117</v>
      </c>
      <c r="L894" s="143" t="s">
        <v>198</v>
      </c>
      <c r="M894" s="137">
        <v>79</v>
      </c>
      <c r="N894" s="128" t="s">
        <v>44</v>
      </c>
      <c r="O894" s="128" t="s">
        <v>41</v>
      </c>
      <c r="P894" s="128">
        <v>1</v>
      </c>
      <c r="Q894" s="126">
        <f>(D894*G894)*B894</f>
        <v>0</v>
      </c>
    </row>
    <row r="895" spans="1:17" ht="12.75">
      <c r="A895" s="144" t="s">
        <v>1118</v>
      </c>
      <c r="B895" s="114"/>
      <c r="C895" s="128" t="s">
        <v>41</v>
      </c>
      <c r="D895" s="128">
        <v>15</v>
      </c>
      <c r="E895" s="107">
        <v>8</v>
      </c>
      <c r="F895" s="118">
        <f>G895*137</f>
        <v>298.66</v>
      </c>
      <c r="G895" s="142">
        <v>2.18</v>
      </c>
      <c r="H895" s="132">
        <v>1</v>
      </c>
      <c r="I895" s="133" t="s">
        <v>195</v>
      </c>
      <c r="J895" s="161" t="s">
        <v>303</v>
      </c>
      <c r="K895" s="180" t="s">
        <v>1119</v>
      </c>
      <c r="L895" s="143" t="s">
        <v>198</v>
      </c>
      <c r="M895" s="137">
        <v>79</v>
      </c>
      <c r="N895" s="128" t="s">
        <v>44</v>
      </c>
      <c r="O895" s="128" t="s">
        <v>41</v>
      </c>
      <c r="P895" s="128">
        <v>1</v>
      </c>
      <c r="Q895" s="126">
        <f>(D895*G895)*B895</f>
        <v>0</v>
      </c>
    </row>
    <row r="896" spans="1:17" ht="12.75">
      <c r="A896" s="144" t="s">
        <v>1120</v>
      </c>
      <c r="B896" s="114"/>
      <c r="C896" s="128" t="s">
        <v>41</v>
      </c>
      <c r="D896" s="128">
        <v>15</v>
      </c>
      <c r="E896" s="107">
        <v>8</v>
      </c>
      <c r="F896" s="118">
        <f>G896*137</f>
        <v>212.35</v>
      </c>
      <c r="G896" s="142">
        <v>1.55</v>
      </c>
      <c r="H896" s="132">
        <v>1</v>
      </c>
      <c r="I896" s="133" t="s">
        <v>195</v>
      </c>
      <c r="J896" s="161" t="s">
        <v>303</v>
      </c>
      <c r="K896" s="180" t="s">
        <v>1121</v>
      </c>
      <c r="L896" s="143" t="s">
        <v>198</v>
      </c>
      <c r="M896" s="137">
        <v>80</v>
      </c>
      <c r="N896" s="128" t="s">
        <v>44</v>
      </c>
      <c r="O896" s="128" t="s">
        <v>41</v>
      </c>
      <c r="P896" s="128">
        <v>1</v>
      </c>
      <c r="Q896" s="126">
        <f>(D896*G896)*B896</f>
        <v>0</v>
      </c>
    </row>
    <row r="897" spans="1:17" ht="12.75">
      <c r="A897" s="144" t="s">
        <v>1122</v>
      </c>
      <c r="B897" s="148"/>
      <c r="C897" s="128" t="s">
        <v>41</v>
      </c>
      <c r="D897" s="128">
        <v>15</v>
      </c>
      <c r="E897" s="107">
        <v>10</v>
      </c>
      <c r="F897" s="118">
        <f>G897*137</f>
        <v>165.76999999999998</v>
      </c>
      <c r="G897" s="142">
        <v>1.21</v>
      </c>
      <c r="H897" s="132">
        <v>1</v>
      </c>
      <c r="I897" s="133" t="s">
        <v>195</v>
      </c>
      <c r="J897" s="161" t="s">
        <v>303</v>
      </c>
      <c r="K897" s="180" t="s">
        <v>1123</v>
      </c>
      <c r="L897" s="143" t="s">
        <v>198</v>
      </c>
      <c r="M897" s="137">
        <v>80</v>
      </c>
      <c r="N897" s="128" t="s">
        <v>44</v>
      </c>
      <c r="O897" s="128" t="s">
        <v>41</v>
      </c>
      <c r="P897" s="128">
        <v>1</v>
      </c>
      <c r="Q897" s="126">
        <f>(D897*G897)*B897</f>
        <v>0</v>
      </c>
    </row>
    <row r="898" spans="1:17" ht="12.75">
      <c r="A898" s="144" t="s">
        <v>1124</v>
      </c>
      <c r="B898" s="148"/>
      <c r="C898" s="128" t="s">
        <v>41</v>
      </c>
      <c r="D898" s="128">
        <v>15</v>
      </c>
      <c r="E898" s="107">
        <v>10</v>
      </c>
      <c r="F898" s="118">
        <f>G898*137</f>
        <v>154.80999999999997</v>
      </c>
      <c r="G898" s="142">
        <v>1.13</v>
      </c>
      <c r="H898" s="132">
        <v>1</v>
      </c>
      <c r="I898" s="133" t="s">
        <v>195</v>
      </c>
      <c r="J898" s="161" t="s">
        <v>303</v>
      </c>
      <c r="K898" s="180" t="s">
        <v>288</v>
      </c>
      <c r="L898" s="143" t="s">
        <v>198</v>
      </c>
      <c r="M898" s="137">
        <v>80</v>
      </c>
      <c r="N898" s="128" t="s">
        <v>44</v>
      </c>
      <c r="O898" s="128" t="s">
        <v>41</v>
      </c>
      <c r="P898" s="128">
        <v>1</v>
      </c>
      <c r="Q898" s="126">
        <f>(D898*G898)*B898</f>
        <v>0</v>
      </c>
    </row>
    <row r="899" spans="1:17" ht="12.75">
      <c r="A899" s="144" t="s">
        <v>1125</v>
      </c>
      <c r="B899" s="148"/>
      <c r="C899" s="128" t="s">
        <v>41</v>
      </c>
      <c r="D899" s="128">
        <v>15</v>
      </c>
      <c r="E899" s="107">
        <v>10</v>
      </c>
      <c r="F899" s="118">
        <f>G899*137</f>
        <v>193.17</v>
      </c>
      <c r="G899" s="142">
        <v>1.41</v>
      </c>
      <c r="H899" s="132">
        <v>1</v>
      </c>
      <c r="I899" s="133" t="s">
        <v>195</v>
      </c>
      <c r="J899" s="161" t="s">
        <v>303</v>
      </c>
      <c r="K899" s="180" t="s">
        <v>275</v>
      </c>
      <c r="L899" s="143" t="s">
        <v>198</v>
      </c>
      <c r="M899" s="137">
        <v>80</v>
      </c>
      <c r="N899" s="128" t="s">
        <v>44</v>
      </c>
      <c r="O899" s="128" t="s">
        <v>41</v>
      </c>
      <c r="P899" s="128">
        <v>1</v>
      </c>
      <c r="Q899" s="126">
        <f>(D899*G899)*B899</f>
        <v>0</v>
      </c>
    </row>
    <row r="900" spans="1:17" ht="12.75">
      <c r="A900" s="144" t="s">
        <v>1126</v>
      </c>
      <c r="B900" s="148"/>
      <c r="C900" s="128" t="s">
        <v>41</v>
      </c>
      <c r="D900" s="128">
        <v>15</v>
      </c>
      <c r="E900" s="107">
        <v>10</v>
      </c>
      <c r="F900" s="118">
        <f>G900*137</f>
        <v>154.80999999999997</v>
      </c>
      <c r="G900" s="142">
        <v>1.13</v>
      </c>
      <c r="H900" s="132">
        <v>1</v>
      </c>
      <c r="I900" s="133" t="s">
        <v>195</v>
      </c>
      <c r="J900" s="161" t="s">
        <v>303</v>
      </c>
      <c r="K900" s="180" t="s">
        <v>273</v>
      </c>
      <c r="L900" s="143" t="s">
        <v>198</v>
      </c>
      <c r="M900" s="137">
        <v>80</v>
      </c>
      <c r="N900" s="128" t="s">
        <v>44</v>
      </c>
      <c r="O900" s="128" t="s">
        <v>41</v>
      </c>
      <c r="P900" s="128">
        <v>1</v>
      </c>
      <c r="Q900" s="126">
        <f>(D900*G900)*B900</f>
        <v>0</v>
      </c>
    </row>
    <row r="901" spans="1:17" ht="12.75">
      <c r="A901" s="144" t="s">
        <v>1127</v>
      </c>
      <c r="B901" s="148"/>
      <c r="C901" s="128" t="s">
        <v>41</v>
      </c>
      <c r="D901" s="128">
        <v>15</v>
      </c>
      <c r="E901" s="107">
        <v>10</v>
      </c>
      <c r="F901" s="118">
        <f>G901*137</f>
        <v>168.51</v>
      </c>
      <c r="G901" s="142">
        <v>1.23</v>
      </c>
      <c r="H901" s="132">
        <v>1</v>
      </c>
      <c r="I901" s="133" t="s">
        <v>195</v>
      </c>
      <c r="J901" s="161" t="s">
        <v>303</v>
      </c>
      <c r="K901" s="180" t="s">
        <v>1128</v>
      </c>
      <c r="L901" s="143" t="s">
        <v>198</v>
      </c>
      <c r="M901" s="137">
        <v>80</v>
      </c>
      <c r="N901" s="128" t="s">
        <v>44</v>
      </c>
      <c r="O901" s="128" t="s">
        <v>41</v>
      </c>
      <c r="P901" s="128">
        <v>1</v>
      </c>
      <c r="Q901" s="126">
        <f>(D901*G901)*B901</f>
        <v>0</v>
      </c>
    </row>
    <row r="902" spans="1:17" ht="12.75">
      <c r="A902" s="144" t="s">
        <v>1129</v>
      </c>
      <c r="B902" s="148"/>
      <c r="C902" s="128" t="s">
        <v>41</v>
      </c>
      <c r="D902" s="128">
        <v>15</v>
      </c>
      <c r="E902" s="107">
        <v>10</v>
      </c>
      <c r="F902" s="118">
        <f>G902*137</f>
        <v>165.76999999999998</v>
      </c>
      <c r="G902" s="142">
        <v>1.21</v>
      </c>
      <c r="H902" s="132">
        <v>1</v>
      </c>
      <c r="I902" s="133" t="s">
        <v>195</v>
      </c>
      <c r="J902" s="161" t="s">
        <v>303</v>
      </c>
      <c r="K902" s="180" t="s">
        <v>1130</v>
      </c>
      <c r="L902" s="143" t="s">
        <v>198</v>
      </c>
      <c r="M902" s="137">
        <v>80</v>
      </c>
      <c r="N902" s="128" t="s">
        <v>44</v>
      </c>
      <c r="O902" s="128" t="s">
        <v>41</v>
      </c>
      <c r="P902" s="128">
        <v>1</v>
      </c>
      <c r="Q902" s="126">
        <f>(D902*G902)*B902</f>
        <v>0</v>
      </c>
    </row>
    <row r="903" spans="1:17" ht="12.75">
      <c r="A903" s="144" t="s">
        <v>1131</v>
      </c>
      <c r="B903" s="114"/>
      <c r="C903" s="128" t="s">
        <v>41</v>
      </c>
      <c r="D903" s="128">
        <v>15</v>
      </c>
      <c r="E903" s="107">
        <v>8</v>
      </c>
      <c r="F903" s="118">
        <f>G903*137</f>
        <v>209.61</v>
      </c>
      <c r="G903" s="142">
        <v>1.53</v>
      </c>
      <c r="H903" s="132">
        <v>1</v>
      </c>
      <c r="I903" s="133" t="s">
        <v>195</v>
      </c>
      <c r="J903" s="161" t="s">
        <v>303</v>
      </c>
      <c r="K903" s="180" t="s">
        <v>1132</v>
      </c>
      <c r="L903" s="143" t="s">
        <v>198</v>
      </c>
      <c r="M903" s="137">
        <v>80</v>
      </c>
      <c r="N903" s="128" t="s">
        <v>44</v>
      </c>
      <c r="O903" s="128" t="s">
        <v>41</v>
      </c>
      <c r="P903" s="128">
        <v>1</v>
      </c>
      <c r="Q903" s="126">
        <f>(D903*G903)*B903</f>
        <v>0</v>
      </c>
    </row>
    <row r="904" spans="1:17" ht="12.75">
      <c r="A904" s="144" t="s">
        <v>1133</v>
      </c>
      <c r="B904" s="114"/>
      <c r="C904" s="128" t="s">
        <v>41</v>
      </c>
      <c r="D904" s="128">
        <v>15</v>
      </c>
      <c r="E904" s="107">
        <v>10</v>
      </c>
      <c r="F904" s="118">
        <f>G904*137</f>
        <v>209.61</v>
      </c>
      <c r="G904" s="142">
        <v>1.53</v>
      </c>
      <c r="H904" s="132">
        <v>1</v>
      </c>
      <c r="I904" s="133" t="s">
        <v>195</v>
      </c>
      <c r="J904" s="161" t="s">
        <v>303</v>
      </c>
      <c r="K904" s="180" t="s">
        <v>1134</v>
      </c>
      <c r="L904" s="143" t="s">
        <v>198</v>
      </c>
      <c r="M904" s="137">
        <v>80</v>
      </c>
      <c r="N904" s="128" t="s">
        <v>44</v>
      </c>
      <c r="O904" s="128" t="s">
        <v>41</v>
      </c>
      <c r="P904" s="128">
        <v>1</v>
      </c>
      <c r="Q904" s="126">
        <f>(D904*G904)*B904</f>
        <v>0</v>
      </c>
    </row>
    <row r="905" spans="1:17" ht="12.75">
      <c r="A905" s="144" t="s">
        <v>1135</v>
      </c>
      <c r="B905" s="114"/>
      <c r="C905" s="128" t="s">
        <v>41</v>
      </c>
      <c r="D905" s="128">
        <v>15</v>
      </c>
      <c r="E905" s="107">
        <v>8</v>
      </c>
      <c r="F905" s="118">
        <f>G905*137</f>
        <v>257.56</v>
      </c>
      <c r="G905" s="142">
        <v>1.88</v>
      </c>
      <c r="H905" s="132">
        <v>1</v>
      </c>
      <c r="I905" s="133" t="s">
        <v>195</v>
      </c>
      <c r="J905" s="161" t="s">
        <v>303</v>
      </c>
      <c r="K905" s="180" t="s">
        <v>1136</v>
      </c>
      <c r="L905" s="143" t="s">
        <v>198</v>
      </c>
      <c r="M905" s="137">
        <v>80</v>
      </c>
      <c r="N905" s="128" t="s">
        <v>44</v>
      </c>
      <c r="O905" s="128" t="s">
        <v>41</v>
      </c>
      <c r="P905" s="128">
        <v>1</v>
      </c>
      <c r="Q905" s="126">
        <f>(D905*G905)*B905</f>
        <v>0</v>
      </c>
    </row>
    <row r="906" spans="1:17" ht="12.75">
      <c r="A906" s="144" t="s">
        <v>1137</v>
      </c>
      <c r="B906" s="114"/>
      <c r="C906" s="128" t="s">
        <v>41</v>
      </c>
      <c r="D906" s="128">
        <v>15</v>
      </c>
      <c r="E906" s="107">
        <v>8</v>
      </c>
      <c r="F906" s="118">
        <f>G906*137</f>
        <v>243.86</v>
      </c>
      <c r="G906" s="142">
        <v>1.78</v>
      </c>
      <c r="H906" s="132">
        <v>1</v>
      </c>
      <c r="I906" s="133" t="s">
        <v>195</v>
      </c>
      <c r="J906" s="161" t="s">
        <v>303</v>
      </c>
      <c r="K906" s="180" t="s">
        <v>1138</v>
      </c>
      <c r="L906" s="143" t="s">
        <v>198</v>
      </c>
      <c r="M906" s="137">
        <v>80</v>
      </c>
      <c r="N906" s="128" t="s">
        <v>44</v>
      </c>
      <c r="O906" s="128" t="s">
        <v>41</v>
      </c>
      <c r="P906" s="128">
        <v>1</v>
      </c>
      <c r="Q906" s="126">
        <f>(D906*G906)*B906</f>
        <v>0</v>
      </c>
    </row>
    <row r="907" spans="1:17" ht="12.75">
      <c r="A907" s="113" t="s">
        <v>1139</v>
      </c>
      <c r="B907" s="114"/>
      <c r="C907" s="115" t="s">
        <v>41</v>
      </c>
      <c r="D907" s="115">
        <v>15</v>
      </c>
      <c r="E907" s="314">
        <v>5</v>
      </c>
      <c r="F907" s="118">
        <f>G907*137</f>
        <v>375.38000000000005</v>
      </c>
      <c r="G907" s="119">
        <v>2.74</v>
      </c>
      <c r="H907" s="120">
        <v>1</v>
      </c>
      <c r="I907" s="121" t="s">
        <v>195</v>
      </c>
      <c r="J907" s="255" t="s">
        <v>303</v>
      </c>
      <c r="K907" s="256" t="s">
        <v>1140</v>
      </c>
      <c r="L907" s="124" t="s">
        <v>198</v>
      </c>
      <c r="M907" s="125">
        <v>80</v>
      </c>
      <c r="N907" s="115" t="s">
        <v>44</v>
      </c>
      <c r="O907" s="115" t="s">
        <v>41</v>
      </c>
      <c r="P907" s="115">
        <v>1</v>
      </c>
      <c r="Q907" s="126">
        <f>(D907*G907)*B907</f>
        <v>0</v>
      </c>
    </row>
    <row r="908" spans="1:17" ht="12.75">
      <c r="A908" s="144" t="s">
        <v>1141</v>
      </c>
      <c r="B908" s="148"/>
      <c r="C908" s="128" t="s">
        <v>41</v>
      </c>
      <c r="D908" s="128">
        <v>15</v>
      </c>
      <c r="E908" s="107">
        <v>10</v>
      </c>
      <c r="F908" s="118">
        <f>G908*137</f>
        <v>157.54999999999998</v>
      </c>
      <c r="G908" s="142">
        <v>1.15</v>
      </c>
      <c r="H908" s="132">
        <v>1</v>
      </c>
      <c r="I908" s="133" t="s">
        <v>195</v>
      </c>
      <c r="J908" s="161" t="s">
        <v>303</v>
      </c>
      <c r="K908" s="180" t="s">
        <v>1142</v>
      </c>
      <c r="L908" s="143" t="s">
        <v>198</v>
      </c>
      <c r="M908" s="137">
        <v>80</v>
      </c>
      <c r="N908" s="128" t="s">
        <v>44</v>
      </c>
      <c r="O908" s="128" t="s">
        <v>41</v>
      </c>
      <c r="P908" s="128">
        <v>1</v>
      </c>
      <c r="Q908" s="126">
        <f>(D908*G908)*B908</f>
        <v>0</v>
      </c>
    </row>
    <row r="909" spans="1:17" ht="12.75">
      <c r="A909" s="149" t="s">
        <v>1143</v>
      </c>
      <c r="B909" s="174"/>
      <c r="C909" s="151" t="s">
        <v>41</v>
      </c>
      <c r="D909" s="151">
        <v>15</v>
      </c>
      <c r="E909" s="251">
        <v>10</v>
      </c>
      <c r="F909" s="118">
        <f>G909*137</f>
        <v>124.67</v>
      </c>
      <c r="G909" s="119">
        <v>0.91</v>
      </c>
      <c r="H909" s="120">
        <v>1</v>
      </c>
      <c r="I909" s="121" t="s">
        <v>195</v>
      </c>
      <c r="J909" s="253" t="s">
        <v>206</v>
      </c>
      <c r="K909" s="123" t="s">
        <v>1144</v>
      </c>
      <c r="L909" s="254" t="s">
        <v>198</v>
      </c>
      <c r="M909" s="125">
        <v>80</v>
      </c>
      <c r="N909" s="151" t="s">
        <v>44</v>
      </c>
      <c r="O909" s="151" t="s">
        <v>41</v>
      </c>
      <c r="P909" s="151">
        <v>1</v>
      </c>
      <c r="Q909" s="126">
        <f>(D909*G909)*B909</f>
        <v>0</v>
      </c>
    </row>
    <row r="910" spans="1:17" ht="12.75">
      <c r="A910" s="144" t="s">
        <v>1145</v>
      </c>
      <c r="B910" s="114"/>
      <c r="C910" s="128" t="s">
        <v>41</v>
      </c>
      <c r="D910" s="128">
        <v>15</v>
      </c>
      <c r="E910" s="107">
        <v>10</v>
      </c>
      <c r="F910" s="118">
        <f>G910*137</f>
        <v>145.22</v>
      </c>
      <c r="G910" s="142">
        <v>1.06</v>
      </c>
      <c r="H910" s="132">
        <v>1</v>
      </c>
      <c r="I910" s="133" t="s">
        <v>195</v>
      </c>
      <c r="J910" s="161" t="s">
        <v>370</v>
      </c>
      <c r="K910" s="180" t="s">
        <v>1146</v>
      </c>
      <c r="L910" s="143" t="s">
        <v>198</v>
      </c>
      <c r="M910" s="137">
        <v>80</v>
      </c>
      <c r="N910" s="128" t="s">
        <v>44</v>
      </c>
      <c r="O910" s="128" t="s">
        <v>41</v>
      </c>
      <c r="P910" s="128">
        <v>1</v>
      </c>
      <c r="Q910" s="126">
        <f>(D910*G910)*B910</f>
        <v>0</v>
      </c>
    </row>
    <row r="911" spans="1:17" ht="12.75">
      <c r="A911" s="144" t="s">
        <v>1147</v>
      </c>
      <c r="B911" s="114"/>
      <c r="C911" s="128" t="s">
        <v>41</v>
      </c>
      <c r="D911" s="128">
        <v>15</v>
      </c>
      <c r="E911" s="107">
        <v>10</v>
      </c>
      <c r="F911" s="118">
        <f>G911*137</f>
        <v>137</v>
      </c>
      <c r="G911" s="142">
        <v>1</v>
      </c>
      <c r="H911" s="132">
        <v>1</v>
      </c>
      <c r="I911" s="133" t="s">
        <v>195</v>
      </c>
      <c r="J911" s="161" t="s">
        <v>370</v>
      </c>
      <c r="K911" s="180" t="s">
        <v>523</v>
      </c>
      <c r="L911" s="143" t="s">
        <v>198</v>
      </c>
      <c r="M911" s="137">
        <v>80</v>
      </c>
      <c r="N911" s="128" t="s">
        <v>44</v>
      </c>
      <c r="O911" s="128" t="s">
        <v>41</v>
      </c>
      <c r="P911" s="128">
        <v>1</v>
      </c>
      <c r="Q911" s="126">
        <f>(D911*G911)*B911</f>
        <v>0</v>
      </c>
    </row>
    <row r="912" spans="1:17" ht="12.75">
      <c r="A912" s="144" t="s">
        <v>1148</v>
      </c>
      <c r="B912" s="114"/>
      <c r="C912" s="128" t="s">
        <v>41</v>
      </c>
      <c r="D912" s="128">
        <v>15</v>
      </c>
      <c r="E912" s="107">
        <v>10</v>
      </c>
      <c r="F912" s="118">
        <f>G912*137</f>
        <v>145.22</v>
      </c>
      <c r="G912" s="142">
        <v>1.06</v>
      </c>
      <c r="H912" s="132">
        <v>1</v>
      </c>
      <c r="I912" s="133" t="s">
        <v>195</v>
      </c>
      <c r="J912" s="161" t="s">
        <v>370</v>
      </c>
      <c r="K912" s="180" t="s">
        <v>1149</v>
      </c>
      <c r="L912" s="143" t="s">
        <v>198</v>
      </c>
      <c r="M912" s="137">
        <v>81</v>
      </c>
      <c r="N912" s="128" t="s">
        <v>44</v>
      </c>
      <c r="O912" s="128" t="s">
        <v>41</v>
      </c>
      <c r="P912" s="128">
        <v>1</v>
      </c>
      <c r="Q912" s="126">
        <f>(D912*G912)*B912</f>
        <v>0</v>
      </c>
    </row>
    <row r="913" spans="1:17" ht="12.75">
      <c r="A913" s="144" t="s">
        <v>1150</v>
      </c>
      <c r="B913" s="114"/>
      <c r="C913" s="128" t="s">
        <v>41</v>
      </c>
      <c r="D913" s="128">
        <v>15</v>
      </c>
      <c r="E913" s="107">
        <v>10</v>
      </c>
      <c r="F913" s="118">
        <f>G913*137</f>
        <v>193.17</v>
      </c>
      <c r="G913" s="142">
        <v>1.41</v>
      </c>
      <c r="H913" s="132">
        <v>1</v>
      </c>
      <c r="I913" s="133" t="s">
        <v>195</v>
      </c>
      <c r="J913" s="161" t="s">
        <v>370</v>
      </c>
      <c r="K913" s="180" t="s">
        <v>1151</v>
      </c>
      <c r="L913" s="143" t="s">
        <v>198</v>
      </c>
      <c r="M913" s="137">
        <v>81</v>
      </c>
      <c r="N913" s="128" t="s">
        <v>44</v>
      </c>
      <c r="O913" s="128" t="s">
        <v>41</v>
      </c>
      <c r="P913" s="128">
        <v>1</v>
      </c>
      <c r="Q913" s="126">
        <f>(D913*G913)*B913</f>
        <v>0</v>
      </c>
    </row>
    <row r="914" spans="1:17" ht="12.75">
      <c r="A914" s="144" t="s">
        <v>1152</v>
      </c>
      <c r="B914" s="114"/>
      <c r="C914" s="128" t="s">
        <v>41</v>
      </c>
      <c r="D914" s="128">
        <v>15</v>
      </c>
      <c r="E914" s="107">
        <v>10</v>
      </c>
      <c r="F914" s="118">
        <f>G914*137</f>
        <v>143.85</v>
      </c>
      <c r="G914" s="142">
        <v>1.05</v>
      </c>
      <c r="H914" s="132">
        <v>1</v>
      </c>
      <c r="I914" s="133" t="s">
        <v>195</v>
      </c>
      <c r="J914" s="161" t="s">
        <v>370</v>
      </c>
      <c r="K914" s="180" t="s">
        <v>815</v>
      </c>
      <c r="L914" s="143" t="s">
        <v>198</v>
      </c>
      <c r="M914" s="137">
        <v>81</v>
      </c>
      <c r="N914" s="128" t="s">
        <v>44</v>
      </c>
      <c r="O914" s="128" t="s">
        <v>41</v>
      </c>
      <c r="P914" s="128">
        <v>1</v>
      </c>
      <c r="Q914" s="126">
        <f>(D914*G914)*B914</f>
        <v>0</v>
      </c>
    </row>
    <row r="915" spans="1:17" ht="12.75">
      <c r="A915" s="144" t="s">
        <v>1153</v>
      </c>
      <c r="B915" s="114"/>
      <c r="C915" s="128" t="s">
        <v>41</v>
      </c>
      <c r="D915" s="128">
        <v>15</v>
      </c>
      <c r="E915" s="107">
        <v>10</v>
      </c>
      <c r="F915" s="118">
        <f>G915*137</f>
        <v>175.36</v>
      </c>
      <c r="G915" s="142">
        <v>1.28</v>
      </c>
      <c r="H915" s="132">
        <v>1</v>
      </c>
      <c r="I915" s="133" t="s">
        <v>195</v>
      </c>
      <c r="J915" s="161" t="s">
        <v>370</v>
      </c>
      <c r="K915" s="180" t="s">
        <v>1154</v>
      </c>
      <c r="L915" s="143" t="s">
        <v>198</v>
      </c>
      <c r="M915" s="137">
        <v>81</v>
      </c>
      <c r="N915" s="128" t="s">
        <v>44</v>
      </c>
      <c r="O915" s="128" t="s">
        <v>41</v>
      </c>
      <c r="P915" s="128">
        <v>1</v>
      </c>
      <c r="Q915" s="126">
        <f>(D915*G915)*B915</f>
        <v>0</v>
      </c>
    </row>
    <row r="916" spans="1:17" ht="12.75">
      <c r="A916" s="144" t="s">
        <v>1155</v>
      </c>
      <c r="B916" s="114"/>
      <c r="C916" s="128" t="s">
        <v>41</v>
      </c>
      <c r="D916" s="128">
        <v>15</v>
      </c>
      <c r="E916" s="107">
        <v>10</v>
      </c>
      <c r="F916" s="118">
        <f>G916*137</f>
        <v>175.36</v>
      </c>
      <c r="G916" s="142">
        <v>1.28</v>
      </c>
      <c r="H916" s="132">
        <v>1</v>
      </c>
      <c r="I916" s="133" t="s">
        <v>195</v>
      </c>
      <c r="J916" s="161" t="s">
        <v>370</v>
      </c>
      <c r="K916" s="180" t="s">
        <v>1156</v>
      </c>
      <c r="L916" s="143" t="s">
        <v>198</v>
      </c>
      <c r="M916" s="137">
        <v>81</v>
      </c>
      <c r="N916" s="128" t="s">
        <v>44</v>
      </c>
      <c r="O916" s="128" t="s">
        <v>41</v>
      </c>
      <c r="P916" s="128">
        <v>1</v>
      </c>
      <c r="Q916" s="126">
        <f>(D916*G916)*B916</f>
        <v>0</v>
      </c>
    </row>
    <row r="917" spans="1:17" ht="12.75">
      <c r="A917" s="144" t="s">
        <v>1157</v>
      </c>
      <c r="B917" s="114"/>
      <c r="C917" s="128" t="s">
        <v>41</v>
      </c>
      <c r="D917" s="128">
        <v>15</v>
      </c>
      <c r="E917" s="107">
        <v>10</v>
      </c>
      <c r="F917" s="118">
        <f>G917*137</f>
        <v>175.36</v>
      </c>
      <c r="G917" s="142">
        <v>1.28</v>
      </c>
      <c r="H917" s="132">
        <v>1</v>
      </c>
      <c r="I917" s="133" t="s">
        <v>195</v>
      </c>
      <c r="J917" s="161" t="s">
        <v>370</v>
      </c>
      <c r="K917" s="180" t="s">
        <v>1158</v>
      </c>
      <c r="L917" s="143" t="s">
        <v>198</v>
      </c>
      <c r="M917" s="137">
        <v>81</v>
      </c>
      <c r="N917" s="128" t="s">
        <v>44</v>
      </c>
      <c r="O917" s="128" t="s">
        <v>41</v>
      </c>
      <c r="P917" s="128">
        <v>1</v>
      </c>
      <c r="Q917" s="126">
        <f>(D917*G917)*B917</f>
        <v>0</v>
      </c>
    </row>
    <row r="918" spans="1:17" ht="12.75">
      <c r="A918" s="144" t="s">
        <v>1159</v>
      </c>
      <c r="B918" s="114"/>
      <c r="C918" s="128" t="s">
        <v>41</v>
      </c>
      <c r="D918" s="128">
        <v>15</v>
      </c>
      <c r="E918" s="107">
        <v>10</v>
      </c>
      <c r="F918" s="118">
        <f>G918*137</f>
        <v>175.36</v>
      </c>
      <c r="G918" s="142">
        <v>1.28</v>
      </c>
      <c r="H918" s="132">
        <v>1</v>
      </c>
      <c r="I918" s="133" t="s">
        <v>195</v>
      </c>
      <c r="J918" s="161" t="s">
        <v>370</v>
      </c>
      <c r="K918" s="180" t="s">
        <v>1160</v>
      </c>
      <c r="L918" s="143" t="s">
        <v>198</v>
      </c>
      <c r="M918" s="137">
        <v>81</v>
      </c>
      <c r="N918" s="128" t="s">
        <v>44</v>
      </c>
      <c r="O918" s="128" t="s">
        <v>41</v>
      </c>
      <c r="P918" s="128">
        <v>1</v>
      </c>
      <c r="Q918" s="126">
        <f>(D918*G918)*B918</f>
        <v>0</v>
      </c>
    </row>
    <row r="919" spans="1:17" ht="12.75">
      <c r="A919" s="144" t="s">
        <v>1161</v>
      </c>
      <c r="B919" s="114"/>
      <c r="C919" s="128" t="s">
        <v>41</v>
      </c>
      <c r="D919" s="128">
        <v>15</v>
      </c>
      <c r="E919" s="107">
        <v>8</v>
      </c>
      <c r="F919" s="118">
        <f>G919*137</f>
        <v>149.33</v>
      </c>
      <c r="G919" s="142">
        <v>1.09</v>
      </c>
      <c r="H919" s="132">
        <v>1</v>
      </c>
      <c r="I919" s="133" t="s">
        <v>195</v>
      </c>
      <c r="J919" s="161" t="s">
        <v>373</v>
      </c>
      <c r="K919" s="180" t="s">
        <v>564</v>
      </c>
      <c r="L919" s="143" t="s">
        <v>198</v>
      </c>
      <c r="M919" s="137">
        <v>81</v>
      </c>
      <c r="N919" s="128" t="s">
        <v>44</v>
      </c>
      <c r="O919" s="128" t="s">
        <v>41</v>
      </c>
      <c r="P919" s="128">
        <v>1</v>
      </c>
      <c r="Q919" s="126">
        <f>(D919*G919)*B919</f>
        <v>0</v>
      </c>
    </row>
    <row r="920" spans="1:17" ht="12.75">
      <c r="A920" s="144" t="s">
        <v>1162</v>
      </c>
      <c r="B920" s="114"/>
      <c r="C920" s="128" t="s">
        <v>41</v>
      </c>
      <c r="D920" s="128">
        <v>15</v>
      </c>
      <c r="E920" s="107">
        <v>8</v>
      </c>
      <c r="F920" s="118">
        <f>G920*137</f>
        <v>142.48000000000002</v>
      </c>
      <c r="G920" s="142">
        <v>1.04</v>
      </c>
      <c r="H920" s="132">
        <v>1</v>
      </c>
      <c r="I920" s="133" t="s">
        <v>195</v>
      </c>
      <c r="J920" s="161" t="s">
        <v>373</v>
      </c>
      <c r="K920" s="180" t="s">
        <v>423</v>
      </c>
      <c r="L920" s="143" t="s">
        <v>198</v>
      </c>
      <c r="M920" s="137">
        <v>81</v>
      </c>
      <c r="N920" s="128" t="s">
        <v>44</v>
      </c>
      <c r="O920" s="128" t="s">
        <v>41</v>
      </c>
      <c r="P920" s="128">
        <v>1</v>
      </c>
      <c r="Q920" s="126">
        <f>(D920*G920)*B920</f>
        <v>0</v>
      </c>
    </row>
    <row r="921" spans="1:17" ht="12.75">
      <c r="A921" s="144" t="s">
        <v>1163</v>
      </c>
      <c r="B921" s="114"/>
      <c r="C921" s="128" t="s">
        <v>41</v>
      </c>
      <c r="D921" s="128">
        <v>15</v>
      </c>
      <c r="E921" s="107">
        <v>8</v>
      </c>
      <c r="F921" s="118">
        <f>G921*137</f>
        <v>131.51999999999998</v>
      </c>
      <c r="G921" s="142">
        <v>0.96</v>
      </c>
      <c r="H921" s="132">
        <v>1</v>
      </c>
      <c r="I921" s="133" t="s">
        <v>195</v>
      </c>
      <c r="J921" s="161" t="s">
        <v>373</v>
      </c>
      <c r="K921" s="180" t="s">
        <v>1164</v>
      </c>
      <c r="L921" s="143" t="s">
        <v>198</v>
      </c>
      <c r="M921" s="137">
        <v>81</v>
      </c>
      <c r="N921" s="128" t="s">
        <v>44</v>
      </c>
      <c r="O921" s="128" t="s">
        <v>41</v>
      </c>
      <c r="P921" s="128">
        <v>1</v>
      </c>
      <c r="Q921" s="126">
        <f>(D921*G921)*B921</f>
        <v>0</v>
      </c>
    </row>
    <row r="922" spans="1:17" ht="12.75">
      <c r="A922" s="144" t="s">
        <v>1165</v>
      </c>
      <c r="B922" s="114"/>
      <c r="C922" s="128" t="s">
        <v>41</v>
      </c>
      <c r="D922" s="128">
        <v>15</v>
      </c>
      <c r="E922" s="107">
        <v>8</v>
      </c>
      <c r="F922" s="118">
        <f>G922*137</f>
        <v>154.80999999999997</v>
      </c>
      <c r="G922" s="142">
        <v>1.13</v>
      </c>
      <c r="H922" s="132">
        <v>1</v>
      </c>
      <c r="I922" s="133" t="s">
        <v>195</v>
      </c>
      <c r="J922" s="161" t="s">
        <v>373</v>
      </c>
      <c r="K922" s="180" t="s">
        <v>561</v>
      </c>
      <c r="L922" s="143" t="s">
        <v>198</v>
      </c>
      <c r="M922" s="137">
        <v>81</v>
      </c>
      <c r="N922" s="128" t="s">
        <v>44</v>
      </c>
      <c r="O922" s="128" t="s">
        <v>41</v>
      </c>
      <c r="P922" s="128">
        <v>1</v>
      </c>
      <c r="Q922" s="126">
        <f>(D922*G922)*B922</f>
        <v>0</v>
      </c>
    </row>
    <row r="923" spans="1:17" ht="12.75">
      <c r="A923" s="144" t="s">
        <v>1166</v>
      </c>
      <c r="B923" s="114"/>
      <c r="C923" s="128" t="s">
        <v>41</v>
      </c>
      <c r="D923" s="128">
        <v>15</v>
      </c>
      <c r="E923" s="107">
        <v>8</v>
      </c>
      <c r="F923" s="118">
        <f>G923*137</f>
        <v>131.51999999999998</v>
      </c>
      <c r="G923" s="142">
        <v>0.96</v>
      </c>
      <c r="H923" s="132">
        <v>1</v>
      </c>
      <c r="I923" s="133" t="s">
        <v>195</v>
      </c>
      <c r="J923" s="161" t="s">
        <v>373</v>
      </c>
      <c r="K923" s="180" t="s">
        <v>1167</v>
      </c>
      <c r="L923" s="143" t="s">
        <v>198</v>
      </c>
      <c r="M923" s="137">
        <v>81</v>
      </c>
      <c r="N923" s="128" t="s">
        <v>44</v>
      </c>
      <c r="O923" s="128" t="s">
        <v>41</v>
      </c>
      <c r="P923" s="128">
        <v>1</v>
      </c>
      <c r="Q923" s="126">
        <f>(D923*G923)*B923</f>
        <v>0</v>
      </c>
    </row>
    <row r="924" spans="1:17" ht="12.75">
      <c r="A924" s="144" t="s">
        <v>1168</v>
      </c>
      <c r="B924" s="114"/>
      <c r="C924" s="128" t="s">
        <v>41</v>
      </c>
      <c r="D924" s="128">
        <v>15</v>
      </c>
      <c r="E924" s="107">
        <v>8</v>
      </c>
      <c r="F924" s="118">
        <f>G924*137</f>
        <v>149.33</v>
      </c>
      <c r="G924" s="142">
        <v>1.09</v>
      </c>
      <c r="H924" s="132">
        <v>1</v>
      </c>
      <c r="I924" s="133" t="s">
        <v>195</v>
      </c>
      <c r="J924" s="161" t="s">
        <v>373</v>
      </c>
      <c r="K924" s="180" t="s">
        <v>254</v>
      </c>
      <c r="L924" s="143" t="s">
        <v>198</v>
      </c>
      <c r="M924" s="137">
        <v>81</v>
      </c>
      <c r="N924" s="128" t="s">
        <v>44</v>
      </c>
      <c r="O924" s="128" t="s">
        <v>41</v>
      </c>
      <c r="P924" s="128">
        <v>1</v>
      </c>
      <c r="Q924" s="126">
        <f>(D924*G924)*B924</f>
        <v>0</v>
      </c>
    </row>
    <row r="925" spans="1:17" ht="12.75">
      <c r="A925" s="144" t="s">
        <v>1169</v>
      </c>
      <c r="B925" s="114"/>
      <c r="C925" s="128" t="s">
        <v>41</v>
      </c>
      <c r="D925" s="128">
        <v>15</v>
      </c>
      <c r="E925" s="107">
        <v>8</v>
      </c>
      <c r="F925" s="118">
        <f>G925*137</f>
        <v>157.54999999999998</v>
      </c>
      <c r="G925" s="142">
        <v>1.15</v>
      </c>
      <c r="H925" s="132">
        <v>1</v>
      </c>
      <c r="I925" s="133" t="s">
        <v>195</v>
      </c>
      <c r="J925" s="161" t="s">
        <v>373</v>
      </c>
      <c r="K925" s="180" t="s">
        <v>1170</v>
      </c>
      <c r="L925" s="143" t="s">
        <v>198</v>
      </c>
      <c r="M925" s="137">
        <v>81</v>
      </c>
      <c r="N925" s="128" t="s">
        <v>44</v>
      </c>
      <c r="O925" s="128" t="s">
        <v>41</v>
      </c>
      <c r="P925" s="128">
        <v>1</v>
      </c>
      <c r="Q925" s="126">
        <f>(D925*G925)*B925</f>
        <v>0</v>
      </c>
    </row>
    <row r="926" spans="1:17" ht="12.75">
      <c r="A926" s="144" t="s">
        <v>1171</v>
      </c>
      <c r="B926" s="114"/>
      <c r="C926" s="128" t="s">
        <v>41</v>
      </c>
      <c r="D926" s="128">
        <v>15</v>
      </c>
      <c r="E926" s="107">
        <v>8</v>
      </c>
      <c r="F926" s="118">
        <f>G926*137</f>
        <v>134.26</v>
      </c>
      <c r="G926" s="142">
        <v>0.98</v>
      </c>
      <c r="H926" s="132">
        <v>1</v>
      </c>
      <c r="I926" s="133" t="s">
        <v>195</v>
      </c>
      <c r="J926" s="161" t="s">
        <v>373</v>
      </c>
      <c r="K926" s="180" t="s">
        <v>1172</v>
      </c>
      <c r="L926" s="143" t="s">
        <v>198</v>
      </c>
      <c r="M926" s="137">
        <v>81</v>
      </c>
      <c r="N926" s="128" t="s">
        <v>44</v>
      </c>
      <c r="O926" s="128" t="s">
        <v>41</v>
      </c>
      <c r="P926" s="128">
        <v>1</v>
      </c>
      <c r="Q926" s="126">
        <f>(D926*G926)*B926</f>
        <v>0</v>
      </c>
    </row>
    <row r="927" spans="1:17" ht="12.75">
      <c r="A927" s="144" t="s">
        <v>1173</v>
      </c>
      <c r="B927" s="114"/>
      <c r="C927" s="128" t="s">
        <v>41</v>
      </c>
      <c r="D927" s="128">
        <v>15</v>
      </c>
      <c r="E927" s="107">
        <v>8</v>
      </c>
      <c r="F927" s="118">
        <f>G927*137</f>
        <v>195.91</v>
      </c>
      <c r="G927" s="142">
        <v>1.43</v>
      </c>
      <c r="H927" s="132">
        <v>1</v>
      </c>
      <c r="I927" s="133" t="s">
        <v>195</v>
      </c>
      <c r="J927" s="161" t="s">
        <v>373</v>
      </c>
      <c r="K927" s="180" t="s">
        <v>1174</v>
      </c>
      <c r="L927" s="143" t="s">
        <v>198</v>
      </c>
      <c r="M927" s="137">
        <v>81</v>
      </c>
      <c r="N927" s="128" t="s">
        <v>44</v>
      </c>
      <c r="O927" s="128" t="s">
        <v>41</v>
      </c>
      <c r="P927" s="128">
        <v>1</v>
      </c>
      <c r="Q927" s="126">
        <f>(D927*G927)*B927</f>
        <v>0</v>
      </c>
    </row>
    <row r="928" spans="1:17" ht="12.75">
      <c r="A928" s="144" t="s">
        <v>1175</v>
      </c>
      <c r="B928" s="114"/>
      <c r="C928" s="128" t="s">
        <v>41</v>
      </c>
      <c r="D928" s="128">
        <v>15</v>
      </c>
      <c r="E928" s="107">
        <v>8</v>
      </c>
      <c r="F928" s="118">
        <f>G928*137</f>
        <v>201.39</v>
      </c>
      <c r="G928" s="142">
        <v>1.47</v>
      </c>
      <c r="H928" s="132">
        <v>1</v>
      </c>
      <c r="I928" s="133" t="s">
        <v>195</v>
      </c>
      <c r="J928" s="161" t="s">
        <v>373</v>
      </c>
      <c r="K928" s="180" t="s">
        <v>1176</v>
      </c>
      <c r="L928" s="143" t="s">
        <v>198</v>
      </c>
      <c r="M928" s="137">
        <v>82</v>
      </c>
      <c r="N928" s="128" t="s">
        <v>44</v>
      </c>
      <c r="O928" s="128" t="s">
        <v>41</v>
      </c>
      <c r="P928" s="128">
        <v>1</v>
      </c>
      <c r="Q928" s="126">
        <f>(D928*G928)*B928</f>
        <v>0</v>
      </c>
    </row>
    <row r="929" spans="1:17" ht="12.75">
      <c r="A929" s="144" t="s">
        <v>1177</v>
      </c>
      <c r="B929" s="114"/>
      <c r="C929" s="128" t="s">
        <v>41</v>
      </c>
      <c r="D929" s="128">
        <v>15</v>
      </c>
      <c r="E929" s="107">
        <v>8</v>
      </c>
      <c r="F929" s="118">
        <f>G929*137</f>
        <v>195.91</v>
      </c>
      <c r="G929" s="142">
        <v>1.43</v>
      </c>
      <c r="H929" s="132">
        <v>1</v>
      </c>
      <c r="I929" s="133" t="s">
        <v>195</v>
      </c>
      <c r="J929" s="161" t="s">
        <v>373</v>
      </c>
      <c r="K929" s="180" t="s">
        <v>573</v>
      </c>
      <c r="L929" s="143" t="s">
        <v>198</v>
      </c>
      <c r="M929" s="137">
        <v>82</v>
      </c>
      <c r="N929" s="128" t="s">
        <v>44</v>
      </c>
      <c r="O929" s="128" t="s">
        <v>41</v>
      </c>
      <c r="P929" s="128">
        <v>1</v>
      </c>
      <c r="Q929" s="126">
        <f>(D929*G929)*B929</f>
        <v>0</v>
      </c>
    </row>
    <row r="930" spans="1:17" ht="12.75">
      <c r="A930" s="144" t="s">
        <v>1178</v>
      </c>
      <c r="B930" s="114"/>
      <c r="C930" s="128" t="s">
        <v>41</v>
      </c>
      <c r="D930" s="128">
        <v>15</v>
      </c>
      <c r="E930" s="107">
        <v>8</v>
      </c>
      <c r="F930" s="118">
        <f>G930*137</f>
        <v>220.57000000000002</v>
      </c>
      <c r="G930" s="142">
        <v>1.61</v>
      </c>
      <c r="H930" s="132">
        <v>1</v>
      </c>
      <c r="I930" s="133" t="s">
        <v>195</v>
      </c>
      <c r="J930" s="161" t="s">
        <v>373</v>
      </c>
      <c r="K930" s="180" t="s">
        <v>575</v>
      </c>
      <c r="L930" s="143" t="s">
        <v>198</v>
      </c>
      <c r="M930" s="137">
        <v>82</v>
      </c>
      <c r="N930" s="128" t="s">
        <v>44</v>
      </c>
      <c r="O930" s="128" t="s">
        <v>41</v>
      </c>
      <c r="P930" s="128">
        <v>1</v>
      </c>
      <c r="Q930" s="126">
        <f>(D930*G930)*B930</f>
        <v>0</v>
      </c>
    </row>
    <row r="931" spans="1:17" ht="12.75">
      <c r="A931" s="144" t="s">
        <v>1179</v>
      </c>
      <c r="B931" s="114"/>
      <c r="C931" s="128" t="s">
        <v>41</v>
      </c>
      <c r="D931" s="128">
        <v>15</v>
      </c>
      <c r="E931" s="107">
        <v>8</v>
      </c>
      <c r="F931" s="118">
        <f>G931*137</f>
        <v>217.83</v>
      </c>
      <c r="G931" s="142">
        <v>1.59</v>
      </c>
      <c r="H931" s="132">
        <v>1</v>
      </c>
      <c r="I931" s="133" t="s">
        <v>195</v>
      </c>
      <c r="J931" s="161" t="s">
        <v>373</v>
      </c>
      <c r="K931" s="180" t="s">
        <v>1180</v>
      </c>
      <c r="L931" s="143" t="s">
        <v>198</v>
      </c>
      <c r="M931" s="137">
        <v>82</v>
      </c>
      <c r="N931" s="128" t="s">
        <v>44</v>
      </c>
      <c r="O931" s="128" t="s">
        <v>41</v>
      </c>
      <c r="P931" s="128">
        <v>1</v>
      </c>
      <c r="Q931" s="126">
        <f>(D931*G931)*B931</f>
        <v>0</v>
      </c>
    </row>
    <row r="932" spans="1:17" ht="12.75">
      <c r="A932" s="144" t="s">
        <v>1181</v>
      </c>
      <c r="B932" s="114"/>
      <c r="C932" s="128" t="s">
        <v>41</v>
      </c>
      <c r="D932" s="128">
        <v>15</v>
      </c>
      <c r="E932" s="107">
        <v>10</v>
      </c>
      <c r="F932" s="118">
        <f>G932*137</f>
        <v>164.4</v>
      </c>
      <c r="G932" s="142">
        <v>1.2</v>
      </c>
      <c r="H932" s="132">
        <v>1</v>
      </c>
      <c r="I932" s="133" t="s">
        <v>195</v>
      </c>
      <c r="J932" s="161" t="s">
        <v>371</v>
      </c>
      <c r="K932" s="180" t="s">
        <v>1182</v>
      </c>
      <c r="L932" s="143" t="s">
        <v>198</v>
      </c>
      <c r="M932" s="137">
        <v>82</v>
      </c>
      <c r="N932" s="128" t="s">
        <v>44</v>
      </c>
      <c r="O932" s="128" t="s">
        <v>41</v>
      </c>
      <c r="P932" s="128">
        <v>1</v>
      </c>
      <c r="Q932" s="126">
        <f>(D932*G932)*B932</f>
        <v>0</v>
      </c>
    </row>
    <row r="933" spans="1:17" ht="12.75">
      <c r="A933" s="144" t="s">
        <v>1183</v>
      </c>
      <c r="B933" s="114"/>
      <c r="C933" s="128" t="s">
        <v>41</v>
      </c>
      <c r="D933" s="128">
        <v>15</v>
      </c>
      <c r="E933" s="107">
        <v>10</v>
      </c>
      <c r="F933" s="118">
        <f>G933*137</f>
        <v>147.96</v>
      </c>
      <c r="G933" s="142">
        <v>1.08</v>
      </c>
      <c r="H933" s="132">
        <v>1</v>
      </c>
      <c r="I933" s="133" t="s">
        <v>195</v>
      </c>
      <c r="J933" s="161" t="s">
        <v>371</v>
      </c>
      <c r="K933" s="180" t="s">
        <v>1184</v>
      </c>
      <c r="L933" s="143" t="s">
        <v>198</v>
      </c>
      <c r="M933" s="137">
        <v>82</v>
      </c>
      <c r="N933" s="128" t="s">
        <v>44</v>
      </c>
      <c r="O933" s="128" t="s">
        <v>41</v>
      </c>
      <c r="P933" s="128">
        <v>1</v>
      </c>
      <c r="Q933" s="126">
        <f>(D933*G933)*B933</f>
        <v>0</v>
      </c>
    </row>
    <row r="934" spans="1:17" ht="12.75">
      <c r="A934" s="144" t="s">
        <v>1185</v>
      </c>
      <c r="B934" s="114"/>
      <c r="C934" s="128" t="s">
        <v>41</v>
      </c>
      <c r="D934" s="128">
        <v>15</v>
      </c>
      <c r="E934" s="107">
        <v>10</v>
      </c>
      <c r="F934" s="118">
        <f>G934*137</f>
        <v>154.80999999999997</v>
      </c>
      <c r="G934" s="142">
        <v>1.13</v>
      </c>
      <c r="H934" s="132">
        <v>1</v>
      </c>
      <c r="I934" s="133" t="s">
        <v>195</v>
      </c>
      <c r="J934" s="161" t="s">
        <v>371</v>
      </c>
      <c r="K934" s="180" t="s">
        <v>1186</v>
      </c>
      <c r="L934" s="143" t="s">
        <v>198</v>
      </c>
      <c r="M934" s="137">
        <v>82</v>
      </c>
      <c r="N934" s="128" t="s">
        <v>44</v>
      </c>
      <c r="O934" s="128" t="s">
        <v>41</v>
      </c>
      <c r="P934" s="128">
        <v>1</v>
      </c>
      <c r="Q934" s="126">
        <f>(D934*G934)*B934</f>
        <v>0</v>
      </c>
    </row>
    <row r="935" spans="1:17" ht="12.75">
      <c r="A935" s="144" t="s">
        <v>1187</v>
      </c>
      <c r="B935" s="114"/>
      <c r="C935" s="128" t="s">
        <v>41</v>
      </c>
      <c r="D935" s="128">
        <v>15</v>
      </c>
      <c r="E935" s="107">
        <v>10</v>
      </c>
      <c r="F935" s="118">
        <f>G935*137</f>
        <v>147.96</v>
      </c>
      <c r="G935" s="142">
        <v>1.08</v>
      </c>
      <c r="H935" s="132">
        <v>1</v>
      </c>
      <c r="I935" s="133" t="s">
        <v>195</v>
      </c>
      <c r="J935" s="161" t="s">
        <v>371</v>
      </c>
      <c r="K935" s="180" t="s">
        <v>1188</v>
      </c>
      <c r="L935" s="143" t="s">
        <v>198</v>
      </c>
      <c r="M935" s="137">
        <v>82</v>
      </c>
      <c r="N935" s="128" t="s">
        <v>44</v>
      </c>
      <c r="O935" s="128" t="s">
        <v>41</v>
      </c>
      <c r="P935" s="128">
        <v>1</v>
      </c>
      <c r="Q935" s="126">
        <f>(D935*G935)*B935</f>
        <v>0</v>
      </c>
    </row>
    <row r="936" spans="1:17" ht="12.75">
      <c r="A936" s="144" t="s">
        <v>1189</v>
      </c>
      <c r="B936" s="114"/>
      <c r="C936" s="128" t="s">
        <v>41</v>
      </c>
      <c r="D936" s="128">
        <v>15</v>
      </c>
      <c r="E936" s="107">
        <v>10</v>
      </c>
      <c r="F936" s="118">
        <f>G936*137</f>
        <v>195.91</v>
      </c>
      <c r="G936" s="142">
        <v>1.43</v>
      </c>
      <c r="H936" s="132">
        <v>1</v>
      </c>
      <c r="I936" s="133" t="s">
        <v>195</v>
      </c>
      <c r="J936" s="161" t="s">
        <v>371</v>
      </c>
      <c r="K936" s="180" t="s">
        <v>430</v>
      </c>
      <c r="L936" s="143" t="s">
        <v>198</v>
      </c>
      <c r="M936" s="137">
        <v>82</v>
      </c>
      <c r="N936" s="128" t="s">
        <v>44</v>
      </c>
      <c r="O936" s="128" t="s">
        <v>41</v>
      </c>
      <c r="P936" s="128">
        <v>1</v>
      </c>
      <c r="Q936" s="126">
        <f>(D936*G936)*B936</f>
        <v>0</v>
      </c>
    </row>
    <row r="937" spans="1:17" ht="12.75">
      <c r="A937" s="144" t="s">
        <v>1190</v>
      </c>
      <c r="B937" s="114"/>
      <c r="C937" s="128" t="s">
        <v>41</v>
      </c>
      <c r="D937" s="128">
        <v>15</v>
      </c>
      <c r="E937" s="107">
        <v>10</v>
      </c>
      <c r="F937" s="118">
        <f>G937*137</f>
        <v>175.36</v>
      </c>
      <c r="G937" s="142">
        <v>1.28</v>
      </c>
      <c r="H937" s="132">
        <v>1</v>
      </c>
      <c r="I937" s="133" t="s">
        <v>195</v>
      </c>
      <c r="J937" s="161" t="s">
        <v>371</v>
      </c>
      <c r="K937" s="180" t="s">
        <v>1191</v>
      </c>
      <c r="L937" s="143" t="s">
        <v>198</v>
      </c>
      <c r="M937" s="137">
        <v>82</v>
      </c>
      <c r="N937" s="128" t="s">
        <v>44</v>
      </c>
      <c r="O937" s="128" t="s">
        <v>41</v>
      </c>
      <c r="P937" s="128">
        <v>1</v>
      </c>
      <c r="Q937" s="126">
        <f>(D937*G937)*B937</f>
        <v>0</v>
      </c>
    </row>
    <row r="938" spans="1:17" ht="12.75">
      <c r="A938" s="113" t="s">
        <v>1192</v>
      </c>
      <c r="B938" s="114"/>
      <c r="C938" s="115" t="s">
        <v>41</v>
      </c>
      <c r="D938" s="115">
        <v>15</v>
      </c>
      <c r="E938" s="314">
        <v>10</v>
      </c>
      <c r="F938" s="118">
        <f>G938*137</f>
        <v>172.62</v>
      </c>
      <c r="G938" s="119">
        <v>1.26</v>
      </c>
      <c r="H938" s="120">
        <v>1</v>
      </c>
      <c r="I938" s="121" t="s">
        <v>195</v>
      </c>
      <c r="J938" s="255" t="s">
        <v>371</v>
      </c>
      <c r="K938" s="256" t="s">
        <v>1193</v>
      </c>
      <c r="L938" s="124" t="s">
        <v>198</v>
      </c>
      <c r="M938" s="125">
        <v>82</v>
      </c>
      <c r="N938" s="115" t="s">
        <v>44</v>
      </c>
      <c r="O938" s="115" t="s">
        <v>41</v>
      </c>
      <c r="P938" s="115">
        <v>1</v>
      </c>
      <c r="Q938" s="126">
        <f>(D938*G938)*B938</f>
        <v>0</v>
      </c>
    </row>
    <row r="939" spans="1:17" ht="12.75">
      <c r="A939" s="144" t="s">
        <v>1194</v>
      </c>
      <c r="B939" s="114"/>
      <c r="C939" s="128" t="s">
        <v>41</v>
      </c>
      <c r="D939" s="128">
        <v>15</v>
      </c>
      <c r="E939" s="107">
        <v>10</v>
      </c>
      <c r="F939" s="118">
        <f>G939*137</f>
        <v>275.36999999999995</v>
      </c>
      <c r="G939" s="142">
        <v>2.01</v>
      </c>
      <c r="H939" s="132">
        <v>1</v>
      </c>
      <c r="I939" s="133" t="s">
        <v>195</v>
      </c>
      <c r="J939" s="161" t="s">
        <v>371</v>
      </c>
      <c r="K939" s="180" t="s">
        <v>1195</v>
      </c>
      <c r="L939" s="143" t="s">
        <v>198</v>
      </c>
      <c r="M939" s="137">
        <v>82</v>
      </c>
      <c r="N939" s="128" t="s">
        <v>44</v>
      </c>
      <c r="O939" s="128" t="s">
        <v>41</v>
      </c>
      <c r="P939" s="128">
        <v>1</v>
      </c>
      <c r="Q939" s="126">
        <f>(D939*G939)*B939</f>
        <v>0</v>
      </c>
    </row>
    <row r="940" spans="1:17" ht="12.75">
      <c r="A940" s="144" t="s">
        <v>1196</v>
      </c>
      <c r="B940" s="114"/>
      <c r="C940" s="128" t="s">
        <v>41</v>
      </c>
      <c r="D940" s="128">
        <v>15</v>
      </c>
      <c r="E940" s="107">
        <v>10</v>
      </c>
      <c r="F940" s="118">
        <f>G940*137</f>
        <v>217.83</v>
      </c>
      <c r="G940" s="142">
        <v>1.59</v>
      </c>
      <c r="H940" s="132">
        <v>1</v>
      </c>
      <c r="I940" s="133" t="s">
        <v>195</v>
      </c>
      <c r="J940" s="161" t="s">
        <v>371</v>
      </c>
      <c r="K940" s="180" t="s">
        <v>588</v>
      </c>
      <c r="L940" s="143" t="s">
        <v>198</v>
      </c>
      <c r="M940" s="137">
        <v>82</v>
      </c>
      <c r="N940" s="128" t="s">
        <v>44</v>
      </c>
      <c r="O940" s="128" t="s">
        <v>41</v>
      </c>
      <c r="P940" s="128">
        <v>1</v>
      </c>
      <c r="Q940" s="126">
        <f>(D940*G940)*B940</f>
        <v>0</v>
      </c>
    </row>
    <row r="941" spans="1:17" ht="12.75">
      <c r="A941" s="149" t="s">
        <v>1197</v>
      </c>
      <c r="B941" s="174"/>
      <c r="C941" s="151" t="s">
        <v>41</v>
      </c>
      <c r="D941" s="151">
        <v>15</v>
      </c>
      <c r="E941" s="251">
        <v>10</v>
      </c>
      <c r="F941" s="118">
        <f>G941*137</f>
        <v>157.54999999999998</v>
      </c>
      <c r="G941" s="119">
        <v>1.15</v>
      </c>
      <c r="H941" s="120">
        <v>1</v>
      </c>
      <c r="I941" s="121" t="s">
        <v>195</v>
      </c>
      <c r="J941" s="253" t="s">
        <v>371</v>
      </c>
      <c r="K941" s="123" t="s">
        <v>1198</v>
      </c>
      <c r="L941" s="254" t="s">
        <v>198</v>
      </c>
      <c r="M941" s="125">
        <v>82</v>
      </c>
      <c r="N941" s="151" t="s">
        <v>44</v>
      </c>
      <c r="O941" s="151" t="s">
        <v>41</v>
      </c>
      <c r="P941" s="151">
        <v>1</v>
      </c>
      <c r="Q941" s="126">
        <f>(D941*G941)*B941</f>
        <v>0</v>
      </c>
    </row>
    <row r="942" spans="1:17" ht="12.75">
      <c r="A942" s="144" t="s">
        <v>1199</v>
      </c>
      <c r="B942" s="114"/>
      <c r="C942" s="128" t="s">
        <v>41</v>
      </c>
      <c r="D942" s="128">
        <v>15</v>
      </c>
      <c r="E942" s="107">
        <v>10</v>
      </c>
      <c r="F942" s="118">
        <f>G942*137</f>
        <v>145.22</v>
      </c>
      <c r="G942" s="142">
        <v>1.06</v>
      </c>
      <c r="H942" s="132">
        <v>1</v>
      </c>
      <c r="I942" s="133" t="s">
        <v>195</v>
      </c>
      <c r="J942" s="161" t="s">
        <v>371</v>
      </c>
      <c r="K942" s="180" t="s">
        <v>1200</v>
      </c>
      <c r="L942" s="143" t="s">
        <v>198</v>
      </c>
      <c r="M942" s="137">
        <v>82</v>
      </c>
      <c r="N942" s="128" t="s">
        <v>44</v>
      </c>
      <c r="O942" s="128" t="s">
        <v>41</v>
      </c>
      <c r="P942" s="128">
        <v>1</v>
      </c>
      <c r="Q942" s="126">
        <f>(D942*G942)*B942</f>
        <v>0</v>
      </c>
    </row>
    <row r="943" spans="1:17" ht="12.75">
      <c r="A943" s="144" t="s">
        <v>1201</v>
      </c>
      <c r="B943" s="264"/>
      <c r="C943" s="128" t="s">
        <v>41</v>
      </c>
      <c r="D943" s="128">
        <v>15</v>
      </c>
      <c r="E943" s="107">
        <v>10</v>
      </c>
      <c r="F943" s="118">
        <f>G943*137</f>
        <v>168.51</v>
      </c>
      <c r="G943" s="142">
        <v>1.23</v>
      </c>
      <c r="H943" s="132">
        <v>1</v>
      </c>
      <c r="I943" s="133" t="s">
        <v>195</v>
      </c>
      <c r="J943" s="161" t="s">
        <v>483</v>
      </c>
      <c r="K943" s="180" t="s">
        <v>1202</v>
      </c>
      <c r="L943" s="143" t="s">
        <v>198</v>
      </c>
      <c r="M943" s="137">
        <v>82</v>
      </c>
      <c r="N943" s="128" t="s">
        <v>44</v>
      </c>
      <c r="O943" s="128" t="s">
        <v>41</v>
      </c>
      <c r="P943" s="128">
        <v>1</v>
      </c>
      <c r="Q943" s="126">
        <f>(D943*G943)*B943</f>
        <v>0</v>
      </c>
    </row>
    <row r="944" spans="1:17" ht="12.75">
      <c r="A944" s="144" t="s">
        <v>1203</v>
      </c>
      <c r="B944" s="264"/>
      <c r="C944" s="128" t="s">
        <v>41</v>
      </c>
      <c r="D944" s="128">
        <v>15</v>
      </c>
      <c r="E944" s="107">
        <v>10</v>
      </c>
      <c r="F944" s="118">
        <f>G944*137</f>
        <v>134.26</v>
      </c>
      <c r="G944" s="142">
        <v>0.98</v>
      </c>
      <c r="H944" s="132">
        <v>1</v>
      </c>
      <c r="I944" s="133" t="s">
        <v>195</v>
      </c>
      <c r="J944" s="161" t="s">
        <v>483</v>
      </c>
      <c r="K944" s="180" t="s">
        <v>486</v>
      </c>
      <c r="L944" s="143" t="s">
        <v>198</v>
      </c>
      <c r="M944" s="137">
        <v>83</v>
      </c>
      <c r="N944" s="128" t="s">
        <v>44</v>
      </c>
      <c r="O944" s="128" t="s">
        <v>41</v>
      </c>
      <c r="P944" s="128">
        <v>1</v>
      </c>
      <c r="Q944" s="126">
        <f>(D944*G944)*B944</f>
        <v>0</v>
      </c>
    </row>
    <row r="945" spans="1:17" ht="12.75">
      <c r="A945" s="144" t="s">
        <v>1204</v>
      </c>
      <c r="B945" s="264"/>
      <c r="C945" s="128" t="s">
        <v>41</v>
      </c>
      <c r="D945" s="128">
        <v>15</v>
      </c>
      <c r="E945" s="107">
        <v>10</v>
      </c>
      <c r="F945" s="118">
        <f>G945*137</f>
        <v>237.01</v>
      </c>
      <c r="G945" s="142">
        <v>1.73</v>
      </c>
      <c r="H945" s="132">
        <v>1</v>
      </c>
      <c r="I945" s="133" t="s">
        <v>195</v>
      </c>
      <c r="J945" s="161" t="s">
        <v>483</v>
      </c>
      <c r="K945" s="180" t="s">
        <v>1205</v>
      </c>
      <c r="L945" s="143" t="s">
        <v>198</v>
      </c>
      <c r="M945" s="137">
        <v>83</v>
      </c>
      <c r="N945" s="128" t="s">
        <v>44</v>
      </c>
      <c r="O945" s="128" t="s">
        <v>41</v>
      </c>
      <c r="P945" s="128">
        <v>1</v>
      </c>
      <c r="Q945" s="126">
        <f>(D945*G945)*B945</f>
        <v>0</v>
      </c>
    </row>
    <row r="946" spans="1:17" ht="12.75">
      <c r="A946" s="181" t="s">
        <v>1206</v>
      </c>
      <c r="B946" s="264"/>
      <c r="C946" s="147" t="s">
        <v>41</v>
      </c>
      <c r="D946" s="128">
        <v>15</v>
      </c>
      <c r="E946" s="315">
        <v>10</v>
      </c>
      <c r="F946" s="118">
        <f>G946*137</f>
        <v>153.44000000000003</v>
      </c>
      <c r="G946" s="142">
        <v>1.12</v>
      </c>
      <c r="H946" s="132">
        <v>1</v>
      </c>
      <c r="I946" s="133" t="s">
        <v>195</v>
      </c>
      <c r="J946" s="161" t="s">
        <v>483</v>
      </c>
      <c r="K946" s="173" t="s">
        <v>750</v>
      </c>
      <c r="L946" s="143" t="s">
        <v>198</v>
      </c>
      <c r="M946" s="137">
        <v>83</v>
      </c>
      <c r="N946" s="147" t="s">
        <v>44</v>
      </c>
      <c r="O946" s="147" t="s">
        <v>41</v>
      </c>
      <c r="P946" s="147">
        <v>1</v>
      </c>
      <c r="Q946" s="126">
        <f>(D946*G946)*B946</f>
        <v>0</v>
      </c>
    </row>
    <row r="947" spans="1:17" ht="12.75">
      <c r="A947" s="144" t="s">
        <v>1207</v>
      </c>
      <c r="B947" s="264"/>
      <c r="C947" s="128" t="s">
        <v>41</v>
      </c>
      <c r="D947" s="128">
        <v>15</v>
      </c>
      <c r="E947" s="107">
        <v>10</v>
      </c>
      <c r="F947" s="118">
        <f>G947*137</f>
        <v>173.99</v>
      </c>
      <c r="G947" s="142">
        <v>1.27</v>
      </c>
      <c r="H947" s="132">
        <v>1</v>
      </c>
      <c r="I947" s="133" t="s">
        <v>195</v>
      </c>
      <c r="J947" s="161" t="s">
        <v>483</v>
      </c>
      <c r="K947" s="180" t="s">
        <v>1208</v>
      </c>
      <c r="L947" s="143" t="s">
        <v>198</v>
      </c>
      <c r="M947" s="137">
        <v>83</v>
      </c>
      <c r="N947" s="128" t="s">
        <v>44</v>
      </c>
      <c r="O947" s="128" t="s">
        <v>41</v>
      </c>
      <c r="P947" s="128">
        <v>1</v>
      </c>
      <c r="Q947" s="126">
        <f>(D947*G947)*B947</f>
        <v>0</v>
      </c>
    </row>
    <row r="948" spans="1:17" ht="12.75">
      <c r="A948" s="144" t="s">
        <v>1209</v>
      </c>
      <c r="B948" s="264"/>
      <c r="C948" s="128" t="s">
        <v>41</v>
      </c>
      <c r="D948" s="128">
        <v>15</v>
      </c>
      <c r="E948" s="107">
        <v>10</v>
      </c>
      <c r="F948" s="118">
        <f>G948*137</f>
        <v>152.07000000000002</v>
      </c>
      <c r="G948" s="142">
        <v>1.11</v>
      </c>
      <c r="H948" s="132">
        <v>1</v>
      </c>
      <c r="I948" s="133" t="s">
        <v>195</v>
      </c>
      <c r="J948" s="161" t="s">
        <v>483</v>
      </c>
      <c r="K948" s="180" t="s">
        <v>1210</v>
      </c>
      <c r="L948" s="143" t="s">
        <v>198</v>
      </c>
      <c r="M948" s="137">
        <v>83</v>
      </c>
      <c r="N948" s="128" t="s">
        <v>44</v>
      </c>
      <c r="O948" s="128" t="s">
        <v>41</v>
      </c>
      <c r="P948" s="128">
        <v>1</v>
      </c>
      <c r="Q948" s="126">
        <f>(D948*G948)*B948</f>
        <v>0</v>
      </c>
    </row>
    <row r="949" spans="1:17" ht="12.75">
      <c r="A949" s="113" t="s">
        <v>1211</v>
      </c>
      <c r="B949" s="114"/>
      <c r="C949" s="115" t="s">
        <v>41</v>
      </c>
      <c r="D949" s="115">
        <v>15</v>
      </c>
      <c r="E949" s="314">
        <v>8</v>
      </c>
      <c r="F949" s="118">
        <f>G949*137</f>
        <v>154.80999999999997</v>
      </c>
      <c r="G949" s="119">
        <v>1.13</v>
      </c>
      <c r="H949" s="120">
        <v>1</v>
      </c>
      <c r="I949" s="121" t="s">
        <v>195</v>
      </c>
      <c r="J949" s="255" t="s">
        <v>374</v>
      </c>
      <c r="K949" s="256" t="s">
        <v>1212</v>
      </c>
      <c r="L949" s="124" t="s">
        <v>198</v>
      </c>
      <c r="M949" s="125">
        <v>83</v>
      </c>
      <c r="N949" s="115" t="s">
        <v>44</v>
      </c>
      <c r="O949" s="115" t="s">
        <v>41</v>
      </c>
      <c r="P949" s="115">
        <v>1</v>
      </c>
      <c r="Q949" s="126">
        <f>(D949*G949)*B949</f>
        <v>0</v>
      </c>
    </row>
    <row r="950" spans="1:17" ht="12.75">
      <c r="A950" s="144" t="s">
        <v>1213</v>
      </c>
      <c r="B950" s="114"/>
      <c r="C950" s="128" t="s">
        <v>41</v>
      </c>
      <c r="D950" s="128">
        <v>15</v>
      </c>
      <c r="E950" s="107">
        <v>8</v>
      </c>
      <c r="F950" s="118">
        <f>G950*137</f>
        <v>154.80999999999997</v>
      </c>
      <c r="G950" s="142">
        <v>1.13</v>
      </c>
      <c r="H950" s="132">
        <v>1</v>
      </c>
      <c r="I950" s="133" t="s">
        <v>195</v>
      </c>
      <c r="J950" s="161" t="s">
        <v>374</v>
      </c>
      <c r="K950" s="180" t="s">
        <v>1214</v>
      </c>
      <c r="L950" s="143" t="s">
        <v>198</v>
      </c>
      <c r="M950" s="137">
        <v>83</v>
      </c>
      <c r="N950" s="128" t="s">
        <v>44</v>
      </c>
      <c r="O950" s="128" t="s">
        <v>41</v>
      </c>
      <c r="P950" s="128">
        <v>1</v>
      </c>
      <c r="Q950" s="126">
        <f>(D950*G950)*B950</f>
        <v>0</v>
      </c>
    </row>
    <row r="951" spans="1:17" ht="12.75">
      <c r="A951" s="144" t="s">
        <v>1215</v>
      </c>
      <c r="B951" s="114"/>
      <c r="C951" s="128" t="s">
        <v>41</v>
      </c>
      <c r="D951" s="128">
        <v>15</v>
      </c>
      <c r="E951" s="107">
        <v>8</v>
      </c>
      <c r="F951" s="118">
        <f>G951*137</f>
        <v>157.54999999999998</v>
      </c>
      <c r="G951" s="142">
        <v>1.15</v>
      </c>
      <c r="H951" s="132">
        <v>1</v>
      </c>
      <c r="I951" s="133" t="s">
        <v>195</v>
      </c>
      <c r="J951" s="161" t="s">
        <v>374</v>
      </c>
      <c r="K951" s="180" t="s">
        <v>1216</v>
      </c>
      <c r="L951" s="143" t="s">
        <v>198</v>
      </c>
      <c r="M951" s="137">
        <v>83</v>
      </c>
      <c r="N951" s="128" t="s">
        <v>44</v>
      </c>
      <c r="O951" s="128" t="s">
        <v>41</v>
      </c>
      <c r="P951" s="128">
        <v>1</v>
      </c>
      <c r="Q951" s="126">
        <f>(D951*G951)*B951</f>
        <v>0</v>
      </c>
    </row>
    <row r="952" spans="1:17" ht="12.75">
      <c r="A952" s="144" t="s">
        <v>1217</v>
      </c>
      <c r="B952" s="114"/>
      <c r="C952" s="128" t="s">
        <v>41</v>
      </c>
      <c r="D952" s="128">
        <v>15</v>
      </c>
      <c r="E952" s="107">
        <v>8</v>
      </c>
      <c r="F952" s="118">
        <f>G952*137</f>
        <v>165.76999999999998</v>
      </c>
      <c r="G952" s="142">
        <v>1.21</v>
      </c>
      <c r="H952" s="132">
        <v>1</v>
      </c>
      <c r="I952" s="133" t="s">
        <v>195</v>
      </c>
      <c r="J952" s="161" t="s">
        <v>374</v>
      </c>
      <c r="K952" s="180" t="s">
        <v>593</v>
      </c>
      <c r="L952" s="143" t="s">
        <v>198</v>
      </c>
      <c r="M952" s="137">
        <v>83</v>
      </c>
      <c r="N952" s="128" t="s">
        <v>44</v>
      </c>
      <c r="O952" s="128" t="s">
        <v>41</v>
      </c>
      <c r="P952" s="128">
        <v>1</v>
      </c>
      <c r="Q952" s="126">
        <f>(D952*G952)*B952</f>
        <v>0</v>
      </c>
    </row>
    <row r="953" spans="1:17" ht="12.75">
      <c r="A953" s="144" t="s">
        <v>1218</v>
      </c>
      <c r="B953" s="114"/>
      <c r="C953" s="128" t="s">
        <v>41</v>
      </c>
      <c r="D953" s="128">
        <v>15</v>
      </c>
      <c r="E953" s="107">
        <v>8</v>
      </c>
      <c r="F953" s="118">
        <f>G953*137</f>
        <v>172.62</v>
      </c>
      <c r="G953" s="142">
        <v>1.26</v>
      </c>
      <c r="H953" s="132">
        <v>1</v>
      </c>
      <c r="I953" s="133" t="s">
        <v>195</v>
      </c>
      <c r="J953" s="161" t="s">
        <v>374</v>
      </c>
      <c r="K953" s="180" t="s">
        <v>1219</v>
      </c>
      <c r="L953" s="143" t="s">
        <v>198</v>
      </c>
      <c r="M953" s="137">
        <v>83</v>
      </c>
      <c r="N953" s="128" t="s">
        <v>44</v>
      </c>
      <c r="O953" s="128" t="s">
        <v>41</v>
      </c>
      <c r="P953" s="128">
        <v>1</v>
      </c>
      <c r="Q953" s="126">
        <f>(D953*G953)*B953</f>
        <v>0</v>
      </c>
    </row>
    <row r="954" spans="1:17" ht="12.75">
      <c r="A954" s="144" t="s">
        <v>1220</v>
      </c>
      <c r="B954" s="114"/>
      <c r="C954" s="128" t="s">
        <v>41</v>
      </c>
      <c r="D954" s="128">
        <v>15</v>
      </c>
      <c r="E954" s="107">
        <v>8</v>
      </c>
      <c r="F954" s="118">
        <f>G954*137</f>
        <v>175.36</v>
      </c>
      <c r="G954" s="142">
        <v>1.28</v>
      </c>
      <c r="H954" s="132">
        <v>1</v>
      </c>
      <c r="I954" s="133" t="s">
        <v>195</v>
      </c>
      <c r="J954" s="161" t="s">
        <v>374</v>
      </c>
      <c r="K954" s="180" t="s">
        <v>595</v>
      </c>
      <c r="L954" s="143" t="s">
        <v>198</v>
      </c>
      <c r="M954" s="137">
        <v>83</v>
      </c>
      <c r="N954" s="128" t="s">
        <v>44</v>
      </c>
      <c r="O954" s="128" t="s">
        <v>41</v>
      </c>
      <c r="P954" s="128">
        <v>1</v>
      </c>
      <c r="Q954" s="126">
        <f>(D954*G954)*B954</f>
        <v>0</v>
      </c>
    </row>
    <row r="955" spans="1:17" ht="12.75">
      <c r="A955" s="144" t="s">
        <v>1221</v>
      </c>
      <c r="B955" s="114"/>
      <c r="C955" s="128" t="s">
        <v>41</v>
      </c>
      <c r="D955" s="128">
        <v>15</v>
      </c>
      <c r="E955" s="107">
        <v>8</v>
      </c>
      <c r="F955" s="118">
        <f>G955*137</f>
        <v>160.29</v>
      </c>
      <c r="G955" s="142">
        <v>1.17</v>
      </c>
      <c r="H955" s="132">
        <v>1</v>
      </c>
      <c r="I955" s="133" t="s">
        <v>195</v>
      </c>
      <c r="J955" s="161" t="s">
        <v>374</v>
      </c>
      <c r="K955" s="180" t="s">
        <v>264</v>
      </c>
      <c r="L955" s="143" t="s">
        <v>198</v>
      </c>
      <c r="M955" s="137">
        <v>83</v>
      </c>
      <c r="N955" s="128" t="s">
        <v>44</v>
      </c>
      <c r="O955" s="128" t="s">
        <v>41</v>
      </c>
      <c r="P955" s="128">
        <v>1</v>
      </c>
      <c r="Q955" s="126">
        <f>(D955*G955)*B955</f>
        <v>0</v>
      </c>
    </row>
    <row r="956" spans="1:17" ht="12.75">
      <c r="A956" s="144" t="s">
        <v>1222</v>
      </c>
      <c r="B956" s="114"/>
      <c r="C956" s="128" t="s">
        <v>41</v>
      </c>
      <c r="D956" s="128">
        <v>15</v>
      </c>
      <c r="E956" s="107">
        <v>8</v>
      </c>
      <c r="F956" s="118">
        <f>G956*137</f>
        <v>180.84</v>
      </c>
      <c r="G956" s="142">
        <v>1.32</v>
      </c>
      <c r="H956" s="132">
        <v>1</v>
      </c>
      <c r="I956" s="133" t="s">
        <v>195</v>
      </c>
      <c r="J956" s="161" t="s">
        <v>374</v>
      </c>
      <c r="K956" s="180" t="s">
        <v>1223</v>
      </c>
      <c r="L956" s="143" t="s">
        <v>198</v>
      </c>
      <c r="M956" s="137">
        <v>83</v>
      </c>
      <c r="N956" s="128" t="s">
        <v>44</v>
      </c>
      <c r="O956" s="128" t="s">
        <v>41</v>
      </c>
      <c r="P956" s="128">
        <v>1</v>
      </c>
      <c r="Q956" s="126">
        <f>(D956*G956)*B956</f>
        <v>0</v>
      </c>
    </row>
    <row r="957" spans="1:17" ht="12.75">
      <c r="A957" s="144" t="s">
        <v>1224</v>
      </c>
      <c r="B957" s="114"/>
      <c r="C957" s="128" t="s">
        <v>41</v>
      </c>
      <c r="D957" s="128">
        <v>15</v>
      </c>
      <c r="E957" s="107">
        <v>8</v>
      </c>
      <c r="F957" s="118">
        <f>G957*137</f>
        <v>154.80999999999997</v>
      </c>
      <c r="G957" s="142">
        <v>1.13</v>
      </c>
      <c r="H957" s="132">
        <v>1</v>
      </c>
      <c r="I957" s="133" t="s">
        <v>195</v>
      </c>
      <c r="J957" s="161" t="s">
        <v>374</v>
      </c>
      <c r="K957" s="180" t="s">
        <v>1225</v>
      </c>
      <c r="L957" s="143" t="s">
        <v>198</v>
      </c>
      <c r="M957" s="137">
        <v>83</v>
      </c>
      <c r="N957" s="128" t="s">
        <v>44</v>
      </c>
      <c r="O957" s="128" t="s">
        <v>41</v>
      </c>
      <c r="P957" s="128">
        <v>1</v>
      </c>
      <c r="Q957" s="126">
        <f>(D957*G957)*B957</f>
        <v>0</v>
      </c>
    </row>
    <row r="958" spans="1:17" ht="12.75">
      <c r="A958" s="144" t="s">
        <v>1226</v>
      </c>
      <c r="B958" s="114"/>
      <c r="C958" s="128" t="s">
        <v>41</v>
      </c>
      <c r="D958" s="128">
        <v>15</v>
      </c>
      <c r="E958" s="107">
        <v>8</v>
      </c>
      <c r="F958" s="118">
        <f>G958*137</f>
        <v>164.4</v>
      </c>
      <c r="G958" s="142">
        <v>1.2</v>
      </c>
      <c r="H958" s="132">
        <v>1</v>
      </c>
      <c r="I958" s="133" t="s">
        <v>195</v>
      </c>
      <c r="J958" s="161" t="s">
        <v>374</v>
      </c>
      <c r="K958" s="180" t="s">
        <v>1227</v>
      </c>
      <c r="L958" s="143" t="s">
        <v>198</v>
      </c>
      <c r="M958" s="137">
        <v>83</v>
      </c>
      <c r="N958" s="128" t="s">
        <v>44</v>
      </c>
      <c r="O958" s="128" t="s">
        <v>41</v>
      </c>
      <c r="P958" s="128">
        <v>1</v>
      </c>
      <c r="Q958" s="126">
        <f>(D958*G958)*B958</f>
        <v>0</v>
      </c>
    </row>
    <row r="959" spans="1:17" ht="12.75">
      <c r="A959" s="144" t="s">
        <v>1228</v>
      </c>
      <c r="B959" s="114"/>
      <c r="C959" s="128" t="s">
        <v>41</v>
      </c>
      <c r="D959" s="128">
        <v>15</v>
      </c>
      <c r="E959" s="107">
        <v>8</v>
      </c>
      <c r="F959" s="118">
        <f>G959*137</f>
        <v>146.59</v>
      </c>
      <c r="G959" s="142">
        <v>1.07</v>
      </c>
      <c r="H959" s="132">
        <v>1</v>
      </c>
      <c r="I959" s="133" t="s">
        <v>195</v>
      </c>
      <c r="J959" s="161" t="s">
        <v>374</v>
      </c>
      <c r="K959" s="180" t="s">
        <v>1229</v>
      </c>
      <c r="L959" s="143" t="s">
        <v>198</v>
      </c>
      <c r="M959" s="137">
        <v>83</v>
      </c>
      <c r="N959" s="128" t="s">
        <v>44</v>
      </c>
      <c r="O959" s="128" t="s">
        <v>41</v>
      </c>
      <c r="P959" s="128">
        <v>1</v>
      </c>
      <c r="Q959" s="126">
        <f>(D959*G959)*B959</f>
        <v>0</v>
      </c>
    </row>
    <row r="960" spans="1:17" ht="12.75">
      <c r="A960" s="144" t="s">
        <v>1230</v>
      </c>
      <c r="B960" s="114"/>
      <c r="C960" s="128" t="s">
        <v>41</v>
      </c>
      <c r="D960" s="128">
        <v>15</v>
      </c>
      <c r="E960" s="107">
        <v>8</v>
      </c>
      <c r="F960" s="118">
        <f>G960*137</f>
        <v>157.54999999999998</v>
      </c>
      <c r="G960" s="142">
        <v>1.15</v>
      </c>
      <c r="H960" s="132">
        <v>1</v>
      </c>
      <c r="I960" s="133" t="s">
        <v>195</v>
      </c>
      <c r="J960" s="161" t="s">
        <v>836</v>
      </c>
      <c r="K960" s="180" t="s">
        <v>1231</v>
      </c>
      <c r="L960" s="143" t="s">
        <v>198</v>
      </c>
      <c r="M960" s="137">
        <v>84</v>
      </c>
      <c r="N960" s="128" t="s">
        <v>44</v>
      </c>
      <c r="O960" s="128" t="s">
        <v>41</v>
      </c>
      <c r="P960" s="128">
        <v>1</v>
      </c>
      <c r="Q960" s="126">
        <f>(D960*G960)*B960</f>
        <v>0</v>
      </c>
    </row>
    <row r="961" spans="1:17" ht="12.75">
      <c r="A961" s="144" t="s">
        <v>1232</v>
      </c>
      <c r="B961" s="114"/>
      <c r="C961" s="128" t="s">
        <v>41</v>
      </c>
      <c r="D961" s="128">
        <v>15</v>
      </c>
      <c r="E961" s="107">
        <v>8</v>
      </c>
      <c r="F961" s="118">
        <f>G961*137</f>
        <v>149.33</v>
      </c>
      <c r="G961" s="142">
        <v>1.09</v>
      </c>
      <c r="H961" s="132">
        <v>1</v>
      </c>
      <c r="I961" s="133" t="s">
        <v>195</v>
      </c>
      <c r="J961" s="161" t="s">
        <v>836</v>
      </c>
      <c r="K961" s="180" t="s">
        <v>838</v>
      </c>
      <c r="L961" s="143" t="s">
        <v>198</v>
      </c>
      <c r="M961" s="137">
        <v>84</v>
      </c>
      <c r="N961" s="128" t="s">
        <v>44</v>
      </c>
      <c r="O961" s="128" t="s">
        <v>41</v>
      </c>
      <c r="P961" s="128">
        <v>1</v>
      </c>
      <c r="Q961" s="126">
        <f>(D961*G961)*B961</f>
        <v>0</v>
      </c>
    </row>
    <row r="962" spans="1:17" ht="12.75">
      <c r="A962" s="144" t="s">
        <v>1233</v>
      </c>
      <c r="B962" s="114"/>
      <c r="C962" s="128" t="s">
        <v>41</v>
      </c>
      <c r="D962" s="128">
        <v>15</v>
      </c>
      <c r="E962" s="107">
        <v>8</v>
      </c>
      <c r="F962" s="118">
        <f>G962*137</f>
        <v>180.84</v>
      </c>
      <c r="G962" s="142">
        <v>1.32</v>
      </c>
      <c r="H962" s="132">
        <v>1</v>
      </c>
      <c r="I962" s="133" t="s">
        <v>195</v>
      </c>
      <c r="J962" s="161" t="s">
        <v>836</v>
      </c>
      <c r="K962" s="180" t="s">
        <v>1234</v>
      </c>
      <c r="L962" s="143" t="s">
        <v>198</v>
      </c>
      <c r="M962" s="137">
        <v>84</v>
      </c>
      <c r="N962" s="128" t="s">
        <v>44</v>
      </c>
      <c r="O962" s="128" t="s">
        <v>41</v>
      </c>
      <c r="P962" s="128">
        <v>1</v>
      </c>
      <c r="Q962" s="126">
        <f>(D962*G962)*B962</f>
        <v>0</v>
      </c>
    </row>
    <row r="963" spans="1:17" ht="12.75">
      <c r="A963" s="144" t="s">
        <v>1235</v>
      </c>
      <c r="B963" s="114"/>
      <c r="C963" s="128" t="s">
        <v>41</v>
      </c>
      <c r="D963" s="128">
        <v>15</v>
      </c>
      <c r="E963" s="107">
        <v>8</v>
      </c>
      <c r="F963" s="118">
        <f>G963*137</f>
        <v>180.84</v>
      </c>
      <c r="G963" s="142">
        <v>1.32</v>
      </c>
      <c r="H963" s="132">
        <v>1</v>
      </c>
      <c r="I963" s="133" t="s">
        <v>195</v>
      </c>
      <c r="J963" s="161" t="s">
        <v>836</v>
      </c>
      <c r="K963" s="180" t="s">
        <v>1236</v>
      </c>
      <c r="L963" s="143" t="s">
        <v>198</v>
      </c>
      <c r="M963" s="137">
        <v>84</v>
      </c>
      <c r="N963" s="128" t="s">
        <v>44</v>
      </c>
      <c r="O963" s="128" t="s">
        <v>41</v>
      </c>
      <c r="P963" s="128">
        <v>1</v>
      </c>
      <c r="Q963" s="126">
        <f>(D963*G963)*B963</f>
        <v>0</v>
      </c>
    </row>
    <row r="964" spans="1:17" ht="12.75">
      <c r="A964" s="144" t="s">
        <v>1237</v>
      </c>
      <c r="B964" s="114"/>
      <c r="C964" s="128" t="s">
        <v>41</v>
      </c>
      <c r="D964" s="128">
        <v>15</v>
      </c>
      <c r="E964" s="107">
        <v>8</v>
      </c>
      <c r="F964" s="118">
        <f>G964*137</f>
        <v>168.51</v>
      </c>
      <c r="G964" s="142">
        <v>1.23</v>
      </c>
      <c r="H964" s="132">
        <v>1</v>
      </c>
      <c r="I964" s="133" t="s">
        <v>195</v>
      </c>
      <c r="J964" s="161" t="s">
        <v>836</v>
      </c>
      <c r="K964" s="180" t="s">
        <v>1238</v>
      </c>
      <c r="L964" s="143" t="s">
        <v>198</v>
      </c>
      <c r="M964" s="137">
        <v>84</v>
      </c>
      <c r="N964" s="128" t="s">
        <v>44</v>
      </c>
      <c r="O964" s="128" t="s">
        <v>41</v>
      </c>
      <c r="P964" s="128">
        <v>1</v>
      </c>
      <c r="Q964" s="126">
        <f>(D964*G964)*B964</f>
        <v>0</v>
      </c>
    </row>
    <row r="965" spans="1:17" ht="12.75">
      <c r="A965" s="144" t="s">
        <v>1239</v>
      </c>
      <c r="B965" s="114"/>
      <c r="C965" s="128" t="s">
        <v>41</v>
      </c>
      <c r="D965" s="128">
        <v>15</v>
      </c>
      <c r="E965" s="107">
        <v>8</v>
      </c>
      <c r="F965" s="118">
        <f>G965*137</f>
        <v>146.59</v>
      </c>
      <c r="G965" s="142">
        <v>1.07</v>
      </c>
      <c r="H965" s="132">
        <v>1</v>
      </c>
      <c r="I965" s="133" t="s">
        <v>195</v>
      </c>
      <c r="J965" s="161" t="s">
        <v>836</v>
      </c>
      <c r="K965" s="180" t="s">
        <v>1240</v>
      </c>
      <c r="L965" s="143" t="s">
        <v>198</v>
      </c>
      <c r="M965" s="137">
        <v>84</v>
      </c>
      <c r="N965" s="128" t="s">
        <v>44</v>
      </c>
      <c r="O965" s="128" t="s">
        <v>41</v>
      </c>
      <c r="P965" s="128">
        <v>1</v>
      </c>
      <c r="Q965" s="126">
        <f>(D965*G965)*B965</f>
        <v>0</v>
      </c>
    </row>
    <row r="966" spans="1:17" ht="12.75">
      <c r="A966" s="144" t="s">
        <v>1241</v>
      </c>
      <c r="B966" s="114"/>
      <c r="C966" s="128" t="s">
        <v>41</v>
      </c>
      <c r="D966" s="128">
        <v>15</v>
      </c>
      <c r="E966" s="107">
        <v>8</v>
      </c>
      <c r="F966" s="118">
        <f>G966*137</f>
        <v>139.74</v>
      </c>
      <c r="G966" s="142">
        <v>1.02</v>
      </c>
      <c r="H966" s="132">
        <v>1</v>
      </c>
      <c r="I966" s="133" t="s">
        <v>195</v>
      </c>
      <c r="J966" s="161" t="s">
        <v>836</v>
      </c>
      <c r="K966" s="180" t="s">
        <v>1242</v>
      </c>
      <c r="L966" s="143" t="s">
        <v>198</v>
      </c>
      <c r="M966" s="137">
        <v>84</v>
      </c>
      <c r="N966" s="128" t="s">
        <v>44</v>
      </c>
      <c r="O966" s="128" t="s">
        <v>41</v>
      </c>
      <c r="P966" s="128">
        <v>1</v>
      </c>
      <c r="Q966" s="126">
        <f>(D966*G966)*B966</f>
        <v>0</v>
      </c>
    </row>
    <row r="967" spans="1:17" ht="12.75">
      <c r="A967" s="144" t="s">
        <v>1243</v>
      </c>
      <c r="B967" s="114"/>
      <c r="C967" s="128" t="s">
        <v>41</v>
      </c>
      <c r="D967" s="128">
        <v>15</v>
      </c>
      <c r="E967" s="107">
        <v>8</v>
      </c>
      <c r="F967" s="118">
        <f>G967*137</f>
        <v>138.37</v>
      </c>
      <c r="G967" s="142">
        <v>1.01</v>
      </c>
      <c r="H967" s="132">
        <v>1</v>
      </c>
      <c r="I967" s="133" t="s">
        <v>195</v>
      </c>
      <c r="J967" s="161" t="s">
        <v>220</v>
      </c>
      <c r="K967" s="180" t="s">
        <v>1244</v>
      </c>
      <c r="L967" s="143" t="s">
        <v>198</v>
      </c>
      <c r="M967" s="137">
        <v>84</v>
      </c>
      <c r="N967" s="128" t="s">
        <v>44</v>
      </c>
      <c r="O967" s="128" t="s">
        <v>41</v>
      </c>
      <c r="P967" s="128">
        <v>1</v>
      </c>
      <c r="Q967" s="126">
        <f>(D967*G967)*B967</f>
        <v>0</v>
      </c>
    </row>
    <row r="968" spans="1:17" ht="12.75">
      <c r="A968" s="144" t="s">
        <v>1245</v>
      </c>
      <c r="B968" s="114"/>
      <c r="C968" s="128" t="s">
        <v>41</v>
      </c>
      <c r="D968" s="128">
        <v>15</v>
      </c>
      <c r="E968" s="107">
        <v>8</v>
      </c>
      <c r="F968" s="118">
        <f>G968*137</f>
        <v>154.80999999999997</v>
      </c>
      <c r="G968" s="142">
        <v>1.13</v>
      </c>
      <c r="H968" s="132">
        <v>1</v>
      </c>
      <c r="I968" s="133" t="s">
        <v>195</v>
      </c>
      <c r="J968" s="161" t="s">
        <v>220</v>
      </c>
      <c r="K968" s="180" t="s">
        <v>808</v>
      </c>
      <c r="L968" s="143" t="s">
        <v>198</v>
      </c>
      <c r="M968" s="137">
        <v>84</v>
      </c>
      <c r="N968" s="128" t="s">
        <v>44</v>
      </c>
      <c r="O968" s="128" t="s">
        <v>41</v>
      </c>
      <c r="P968" s="128">
        <v>1</v>
      </c>
      <c r="Q968" s="126">
        <f>(D968*G968)*B968</f>
        <v>0</v>
      </c>
    </row>
    <row r="969" spans="1:17" ht="12.75">
      <c r="A969" s="144" t="s">
        <v>1246</v>
      </c>
      <c r="B969" s="114"/>
      <c r="C969" s="128" t="s">
        <v>41</v>
      </c>
      <c r="D969" s="128">
        <v>15</v>
      </c>
      <c r="E969" s="107">
        <v>8</v>
      </c>
      <c r="F969" s="118">
        <f>G969*137</f>
        <v>158.92</v>
      </c>
      <c r="G969" s="142">
        <v>1.16</v>
      </c>
      <c r="H969" s="132">
        <v>1</v>
      </c>
      <c r="I969" s="133" t="s">
        <v>195</v>
      </c>
      <c r="J969" s="161" t="s">
        <v>220</v>
      </c>
      <c r="K969" s="180" t="s">
        <v>1247</v>
      </c>
      <c r="L969" s="143" t="s">
        <v>198</v>
      </c>
      <c r="M969" s="137">
        <v>84</v>
      </c>
      <c r="N969" s="128" t="s">
        <v>44</v>
      </c>
      <c r="O969" s="128" t="s">
        <v>41</v>
      </c>
      <c r="P969" s="128">
        <v>1</v>
      </c>
      <c r="Q969" s="126">
        <f>(D969*G969)*B969</f>
        <v>0</v>
      </c>
    </row>
    <row r="970" spans="1:17" ht="12.75">
      <c r="A970" s="144" t="s">
        <v>1248</v>
      </c>
      <c r="B970" s="114"/>
      <c r="C970" s="128" t="s">
        <v>41</v>
      </c>
      <c r="D970" s="128">
        <v>15</v>
      </c>
      <c r="E970" s="107">
        <v>8</v>
      </c>
      <c r="F970" s="118">
        <f>G970*137</f>
        <v>173.99</v>
      </c>
      <c r="G970" s="142">
        <v>1.27</v>
      </c>
      <c r="H970" s="132">
        <v>1</v>
      </c>
      <c r="I970" s="133" t="s">
        <v>195</v>
      </c>
      <c r="J970" s="161" t="s">
        <v>220</v>
      </c>
      <c r="K970" s="180" t="s">
        <v>1249</v>
      </c>
      <c r="L970" s="143" t="s">
        <v>198</v>
      </c>
      <c r="M970" s="137">
        <v>84</v>
      </c>
      <c r="N970" s="128" t="s">
        <v>44</v>
      </c>
      <c r="O970" s="128" t="s">
        <v>41</v>
      </c>
      <c r="P970" s="128">
        <v>1</v>
      </c>
      <c r="Q970" s="126">
        <f>(D970*G970)*B970</f>
        <v>0</v>
      </c>
    </row>
    <row r="971" spans="1:17" ht="12.75">
      <c r="A971" s="144" t="s">
        <v>1250</v>
      </c>
      <c r="B971" s="114"/>
      <c r="C971" s="128" t="s">
        <v>41</v>
      </c>
      <c r="D971" s="128">
        <v>25</v>
      </c>
      <c r="E971" s="107">
        <v>15</v>
      </c>
      <c r="F971" s="118">
        <f>G971*137</f>
        <v>169.88</v>
      </c>
      <c r="G971" s="142">
        <v>1.24</v>
      </c>
      <c r="H971" s="132">
        <v>1</v>
      </c>
      <c r="I971" s="133" t="s">
        <v>195</v>
      </c>
      <c r="J971" s="161" t="s">
        <v>769</v>
      </c>
      <c r="K971" s="180" t="s">
        <v>1251</v>
      </c>
      <c r="L971" s="143" t="s">
        <v>687</v>
      </c>
      <c r="M971" s="137">
        <v>84</v>
      </c>
      <c r="N971" s="128" t="s">
        <v>44</v>
      </c>
      <c r="O971" s="128" t="s">
        <v>41</v>
      </c>
      <c r="P971" s="128">
        <v>1</v>
      </c>
      <c r="Q971" s="126">
        <f>(D971*G971)*B971</f>
        <v>0</v>
      </c>
    </row>
    <row r="972" spans="1:17" ht="12.75">
      <c r="A972" s="144" t="s">
        <v>1252</v>
      </c>
      <c r="B972" s="114"/>
      <c r="C972" s="128" t="s">
        <v>41</v>
      </c>
      <c r="D972" s="128">
        <v>25</v>
      </c>
      <c r="E972" s="107">
        <v>7</v>
      </c>
      <c r="F972" s="118">
        <f>G972*137</f>
        <v>301.40000000000003</v>
      </c>
      <c r="G972" s="142">
        <v>2.2</v>
      </c>
      <c r="H972" s="132">
        <v>1</v>
      </c>
      <c r="I972" s="133" t="s">
        <v>195</v>
      </c>
      <c r="J972" s="161" t="s">
        <v>769</v>
      </c>
      <c r="K972" s="180" t="s">
        <v>771</v>
      </c>
      <c r="L972" s="143" t="s">
        <v>687</v>
      </c>
      <c r="M972" s="137">
        <v>84</v>
      </c>
      <c r="N972" s="128" t="s">
        <v>44</v>
      </c>
      <c r="O972" s="128" t="s">
        <v>41</v>
      </c>
      <c r="P972" s="128">
        <v>1</v>
      </c>
      <c r="Q972" s="126">
        <f>(D972*G972)*B972</f>
        <v>0</v>
      </c>
    </row>
    <row r="973" spans="1:17" ht="12.75">
      <c r="A973" s="144" t="s">
        <v>1253</v>
      </c>
      <c r="B973" s="114"/>
      <c r="C973" s="128" t="s">
        <v>41</v>
      </c>
      <c r="D973" s="128">
        <v>25</v>
      </c>
      <c r="E973" s="107">
        <v>15</v>
      </c>
      <c r="F973" s="118">
        <f>G973*137</f>
        <v>142.48000000000002</v>
      </c>
      <c r="G973" s="142">
        <v>1.04</v>
      </c>
      <c r="H973" s="132">
        <v>1</v>
      </c>
      <c r="I973" s="133" t="s">
        <v>195</v>
      </c>
      <c r="J973" s="161" t="s">
        <v>769</v>
      </c>
      <c r="K973" s="180" t="s">
        <v>1254</v>
      </c>
      <c r="L973" s="143" t="s">
        <v>357</v>
      </c>
      <c r="M973" s="137">
        <v>84</v>
      </c>
      <c r="N973" s="128" t="s">
        <v>44</v>
      </c>
      <c r="O973" s="128" t="s">
        <v>41</v>
      </c>
      <c r="P973" s="128">
        <v>1</v>
      </c>
      <c r="Q973" s="126">
        <f>(D973*G973)*B973</f>
        <v>0</v>
      </c>
    </row>
    <row r="974" spans="1:17" ht="12.75">
      <c r="A974" s="181" t="s">
        <v>1255</v>
      </c>
      <c r="B974" s="114"/>
      <c r="C974" s="147" t="s">
        <v>41</v>
      </c>
      <c r="D974" s="147">
        <v>25</v>
      </c>
      <c r="E974" s="315">
        <v>20</v>
      </c>
      <c r="F974" s="118">
        <f>G974*137</f>
        <v>147.96</v>
      </c>
      <c r="G974" s="142">
        <v>1.08</v>
      </c>
      <c r="H974" s="132">
        <v>1</v>
      </c>
      <c r="I974" s="133" t="s">
        <v>195</v>
      </c>
      <c r="J974" s="161" t="s">
        <v>769</v>
      </c>
      <c r="K974" s="173" t="s">
        <v>1256</v>
      </c>
      <c r="L974" s="143" t="s">
        <v>466</v>
      </c>
      <c r="M974" s="137">
        <v>84</v>
      </c>
      <c r="N974" s="147" t="s">
        <v>44</v>
      </c>
      <c r="O974" s="147" t="s">
        <v>41</v>
      </c>
      <c r="P974" s="147">
        <v>1</v>
      </c>
      <c r="Q974" s="126">
        <f>(D974*G974)*B974</f>
        <v>0</v>
      </c>
    </row>
    <row r="975" spans="1:17" ht="12.75">
      <c r="A975" s="181" t="s">
        <v>1257</v>
      </c>
      <c r="B975" s="114"/>
      <c r="C975" s="147" t="s">
        <v>41</v>
      </c>
      <c r="D975" s="147">
        <v>25</v>
      </c>
      <c r="E975" s="315">
        <v>7</v>
      </c>
      <c r="F975" s="118">
        <f>G975*137</f>
        <v>271.26</v>
      </c>
      <c r="G975" s="142">
        <v>1.98</v>
      </c>
      <c r="H975" s="132">
        <v>1</v>
      </c>
      <c r="I975" s="133" t="s">
        <v>195</v>
      </c>
      <c r="J975" s="161" t="s">
        <v>769</v>
      </c>
      <c r="K975" s="173" t="s">
        <v>1258</v>
      </c>
      <c r="L975" s="143" t="s">
        <v>687</v>
      </c>
      <c r="M975" s="137">
        <v>84</v>
      </c>
      <c r="N975" s="147" t="s">
        <v>44</v>
      </c>
      <c r="O975" s="147" t="s">
        <v>41</v>
      </c>
      <c r="P975" s="147">
        <v>1</v>
      </c>
      <c r="Q975" s="126">
        <f>(D975*G975)*B975</f>
        <v>0</v>
      </c>
    </row>
    <row r="976" spans="1:17" ht="12.75">
      <c r="A976" s="205"/>
      <c r="B976" s="186"/>
      <c r="C976" s="99"/>
      <c r="D976" s="99"/>
      <c r="E976" s="99"/>
      <c r="F976" s="118">
        <f>G976*137</f>
        <v>0</v>
      </c>
      <c r="G976" s="142"/>
      <c r="H976" s="191"/>
      <c r="I976" s="192"/>
      <c r="J976" s="161"/>
      <c r="K976" s="212" t="s">
        <v>289</v>
      </c>
      <c r="L976" s="143"/>
      <c r="M976" s="194"/>
      <c r="N976" s="99"/>
      <c r="O976" s="99"/>
      <c r="P976" s="99"/>
      <c r="Q976" s="106" t="s">
        <v>15</v>
      </c>
    </row>
    <row r="977" spans="1:17" ht="12.75">
      <c r="A977" s="139" t="s">
        <v>1259</v>
      </c>
      <c r="B977" s="114"/>
      <c r="C977" s="138" t="s">
        <v>41</v>
      </c>
      <c r="D977" s="138">
        <v>10</v>
      </c>
      <c r="E977" s="203">
        <v>5</v>
      </c>
      <c r="F977" s="118">
        <f>G977*137</f>
        <v>86.31</v>
      </c>
      <c r="G977" s="142">
        <v>0.63</v>
      </c>
      <c r="H977" s="132">
        <v>1</v>
      </c>
      <c r="I977" s="133" t="s">
        <v>195</v>
      </c>
      <c r="J977" s="161" t="s">
        <v>121</v>
      </c>
      <c r="K977" s="180" t="s">
        <v>294</v>
      </c>
      <c r="L977" s="143" t="s">
        <v>295</v>
      </c>
      <c r="M977" s="137">
        <v>85</v>
      </c>
      <c r="N977" s="138" t="s">
        <v>44</v>
      </c>
      <c r="O977" s="138" t="s">
        <v>41</v>
      </c>
      <c r="P977" s="138">
        <v>1</v>
      </c>
      <c r="Q977" s="177">
        <f>(D977*G977)*B977</f>
        <v>0</v>
      </c>
    </row>
    <row r="978" spans="1:17" ht="12.75">
      <c r="A978" s="144" t="s">
        <v>1260</v>
      </c>
      <c r="B978" s="114"/>
      <c r="C978" s="128" t="s">
        <v>41</v>
      </c>
      <c r="D978" s="128">
        <v>10</v>
      </c>
      <c r="E978" s="107">
        <v>5</v>
      </c>
      <c r="F978" s="118">
        <f>G978*137</f>
        <v>109.60000000000001</v>
      </c>
      <c r="G978" s="142">
        <v>0.8</v>
      </c>
      <c r="H978" s="132">
        <v>1</v>
      </c>
      <c r="I978" s="133" t="s">
        <v>195</v>
      </c>
      <c r="J978" s="161" t="s">
        <v>121</v>
      </c>
      <c r="K978" s="180" t="s">
        <v>1261</v>
      </c>
      <c r="L978" s="143" t="s">
        <v>295</v>
      </c>
      <c r="M978" s="137">
        <v>85</v>
      </c>
      <c r="N978" s="128" t="s">
        <v>44</v>
      </c>
      <c r="O978" s="128" t="s">
        <v>41</v>
      </c>
      <c r="P978" s="128">
        <v>1</v>
      </c>
      <c r="Q978" s="126">
        <f>(D978*G978)*B978</f>
        <v>0</v>
      </c>
    </row>
    <row r="979" spans="1:17" ht="12.75">
      <c r="A979" s="144" t="s">
        <v>1262</v>
      </c>
      <c r="B979" s="114"/>
      <c r="C979" s="128" t="s">
        <v>41</v>
      </c>
      <c r="D979" s="128">
        <v>10</v>
      </c>
      <c r="E979" s="107">
        <v>5</v>
      </c>
      <c r="F979" s="118">
        <f>G979*137</f>
        <v>135.63</v>
      </c>
      <c r="G979" s="142">
        <v>0.99</v>
      </c>
      <c r="H979" s="132">
        <v>1</v>
      </c>
      <c r="I979" s="133" t="s">
        <v>195</v>
      </c>
      <c r="J979" s="161" t="s">
        <v>121</v>
      </c>
      <c r="K979" s="180" t="s">
        <v>617</v>
      </c>
      <c r="L979" s="143" t="s">
        <v>295</v>
      </c>
      <c r="M979" s="137">
        <v>85</v>
      </c>
      <c r="N979" s="128" t="s">
        <v>44</v>
      </c>
      <c r="O979" s="128" t="s">
        <v>41</v>
      </c>
      <c r="P979" s="128">
        <v>1</v>
      </c>
      <c r="Q979" s="126">
        <f>(D979*G979)*B979</f>
        <v>0</v>
      </c>
    </row>
    <row r="980" spans="1:17" ht="12.75">
      <c r="A980" s="144" t="s">
        <v>1263</v>
      </c>
      <c r="B980" s="114"/>
      <c r="C980" s="128" t="s">
        <v>41</v>
      </c>
      <c r="D980" s="128">
        <v>10</v>
      </c>
      <c r="E980" s="107">
        <v>5</v>
      </c>
      <c r="F980" s="118">
        <f>G980*137</f>
        <v>115.08</v>
      </c>
      <c r="G980" s="142">
        <v>0.84</v>
      </c>
      <c r="H980" s="132">
        <v>1</v>
      </c>
      <c r="I980" s="133" t="s">
        <v>195</v>
      </c>
      <c r="J980" s="161" t="s">
        <v>121</v>
      </c>
      <c r="K980" s="180" t="s">
        <v>1264</v>
      </c>
      <c r="L980" s="143" t="s">
        <v>295</v>
      </c>
      <c r="M980" s="137">
        <v>85</v>
      </c>
      <c r="N980" s="128" t="s">
        <v>44</v>
      </c>
      <c r="O980" s="128" t="s">
        <v>41</v>
      </c>
      <c r="P980" s="128">
        <v>1</v>
      </c>
      <c r="Q980" s="126">
        <f>(D980*G980)*B980</f>
        <v>0</v>
      </c>
    </row>
    <row r="981" spans="1:17" ht="12.75">
      <c r="A981" s="144" t="s">
        <v>1265</v>
      </c>
      <c r="B981" s="114"/>
      <c r="C981" s="128" t="s">
        <v>41</v>
      </c>
      <c r="D981" s="128">
        <v>10</v>
      </c>
      <c r="E981" s="107">
        <v>5</v>
      </c>
      <c r="F981" s="118">
        <f>G981*137</f>
        <v>115.08</v>
      </c>
      <c r="G981" s="142">
        <v>0.84</v>
      </c>
      <c r="H981" s="132">
        <v>1</v>
      </c>
      <c r="I981" s="133" t="s">
        <v>195</v>
      </c>
      <c r="J981" s="161" t="s">
        <v>121</v>
      </c>
      <c r="K981" s="180" t="s">
        <v>1266</v>
      </c>
      <c r="L981" s="143" t="s">
        <v>295</v>
      </c>
      <c r="M981" s="137">
        <v>85</v>
      </c>
      <c r="N981" s="128" t="s">
        <v>44</v>
      </c>
      <c r="O981" s="128" t="s">
        <v>41</v>
      </c>
      <c r="P981" s="128">
        <v>1</v>
      </c>
      <c r="Q981" s="126">
        <f>(D981*G981)*B981</f>
        <v>0</v>
      </c>
    </row>
    <row r="982" spans="1:17" ht="12.75">
      <c r="A982" s="144" t="s">
        <v>1267</v>
      </c>
      <c r="B982" s="114"/>
      <c r="C982" s="128" t="s">
        <v>41</v>
      </c>
      <c r="D982" s="128">
        <v>10</v>
      </c>
      <c r="E982" s="107">
        <v>5</v>
      </c>
      <c r="F982" s="118">
        <f>G982*137</f>
        <v>97.27</v>
      </c>
      <c r="G982" s="142">
        <v>0.71</v>
      </c>
      <c r="H982" s="132">
        <v>1</v>
      </c>
      <c r="I982" s="133" t="s">
        <v>195</v>
      </c>
      <c r="J982" s="161" t="s">
        <v>121</v>
      </c>
      <c r="K982" s="180" t="s">
        <v>1268</v>
      </c>
      <c r="L982" s="143" t="s">
        <v>295</v>
      </c>
      <c r="M982" s="137">
        <v>85</v>
      </c>
      <c r="N982" s="128" t="s">
        <v>44</v>
      </c>
      <c r="O982" s="128" t="s">
        <v>41</v>
      </c>
      <c r="P982" s="128">
        <v>1</v>
      </c>
      <c r="Q982" s="126">
        <f>(D982*G982)*B982</f>
        <v>0</v>
      </c>
    </row>
    <row r="983" spans="1:17" ht="12.75">
      <c r="A983" s="144" t="s">
        <v>1269</v>
      </c>
      <c r="B983" s="114"/>
      <c r="C983" s="128" t="s">
        <v>41</v>
      </c>
      <c r="D983" s="128">
        <v>10</v>
      </c>
      <c r="E983" s="107">
        <v>3</v>
      </c>
      <c r="F983" s="118">
        <f>G983*137</f>
        <v>184.95000000000002</v>
      </c>
      <c r="G983" s="142">
        <v>1.35</v>
      </c>
      <c r="H983" s="132">
        <v>1</v>
      </c>
      <c r="I983" s="133" t="s">
        <v>195</v>
      </c>
      <c r="J983" s="161" t="s">
        <v>121</v>
      </c>
      <c r="K983" s="180" t="s">
        <v>1270</v>
      </c>
      <c r="L983" s="143" t="s">
        <v>295</v>
      </c>
      <c r="M983" s="137">
        <v>85</v>
      </c>
      <c r="N983" s="128" t="s">
        <v>44</v>
      </c>
      <c r="O983" s="128" t="s">
        <v>41</v>
      </c>
      <c r="P983" s="128">
        <v>1</v>
      </c>
      <c r="Q983" s="126">
        <f>(D983*G983)*B983</f>
        <v>0</v>
      </c>
    </row>
    <row r="984" spans="1:17" ht="12.75">
      <c r="A984" s="144" t="s">
        <v>1271</v>
      </c>
      <c r="B984" s="114"/>
      <c r="C984" s="128" t="s">
        <v>41</v>
      </c>
      <c r="D984" s="128">
        <v>10</v>
      </c>
      <c r="E984" s="107">
        <v>5</v>
      </c>
      <c r="F984" s="118">
        <f>G984*137</f>
        <v>86.31</v>
      </c>
      <c r="G984" s="142">
        <v>0.63</v>
      </c>
      <c r="H984" s="132">
        <v>1</v>
      </c>
      <c r="I984" s="133" t="s">
        <v>195</v>
      </c>
      <c r="J984" s="161" t="s">
        <v>121</v>
      </c>
      <c r="K984" s="180" t="s">
        <v>1272</v>
      </c>
      <c r="L984" s="143" t="s">
        <v>295</v>
      </c>
      <c r="M984" s="137">
        <v>85</v>
      </c>
      <c r="N984" s="128" t="s">
        <v>44</v>
      </c>
      <c r="O984" s="128" t="s">
        <v>41</v>
      </c>
      <c r="P984" s="128">
        <v>1</v>
      </c>
      <c r="Q984" s="126">
        <f>(D984*G984)*B984</f>
        <v>0</v>
      </c>
    </row>
    <row r="985" spans="1:17" ht="12.75">
      <c r="A985" s="144" t="s">
        <v>1273</v>
      </c>
      <c r="B985" s="114"/>
      <c r="C985" s="128" t="s">
        <v>41</v>
      </c>
      <c r="D985" s="128">
        <v>10</v>
      </c>
      <c r="E985" s="107">
        <v>5</v>
      </c>
      <c r="F985" s="118">
        <f>G985*137</f>
        <v>109.60000000000001</v>
      </c>
      <c r="G985" s="142">
        <v>0.8</v>
      </c>
      <c r="H985" s="132">
        <v>1</v>
      </c>
      <c r="I985" s="133" t="s">
        <v>195</v>
      </c>
      <c r="J985" s="161" t="s">
        <v>303</v>
      </c>
      <c r="K985" s="180" t="s">
        <v>1274</v>
      </c>
      <c r="L985" s="143" t="s">
        <v>295</v>
      </c>
      <c r="M985" s="137">
        <v>85</v>
      </c>
      <c r="N985" s="128" t="s">
        <v>44</v>
      </c>
      <c r="O985" s="128" t="s">
        <v>41</v>
      </c>
      <c r="P985" s="128">
        <v>1</v>
      </c>
      <c r="Q985" s="126">
        <f>(D985*G985)*B985</f>
        <v>0</v>
      </c>
    </row>
    <row r="986" spans="1:17" ht="12.75">
      <c r="A986" s="144" t="s">
        <v>1275</v>
      </c>
      <c r="B986" s="114"/>
      <c r="C986" s="128" t="s">
        <v>41</v>
      </c>
      <c r="D986" s="128">
        <v>10</v>
      </c>
      <c r="E986" s="107">
        <v>5</v>
      </c>
      <c r="F986" s="118">
        <f>G986*137</f>
        <v>97.27</v>
      </c>
      <c r="G986" s="142">
        <v>0.71</v>
      </c>
      <c r="H986" s="132">
        <v>1</v>
      </c>
      <c r="I986" s="133" t="s">
        <v>195</v>
      </c>
      <c r="J986" s="161" t="s">
        <v>303</v>
      </c>
      <c r="K986" s="180" t="s">
        <v>1276</v>
      </c>
      <c r="L986" s="143" t="s">
        <v>295</v>
      </c>
      <c r="M986" s="137">
        <v>85</v>
      </c>
      <c r="N986" s="128" t="s">
        <v>44</v>
      </c>
      <c r="O986" s="128" t="s">
        <v>41</v>
      </c>
      <c r="P986" s="128">
        <v>1</v>
      </c>
      <c r="Q986" s="126">
        <f>(D986*G986)*B986</f>
        <v>0</v>
      </c>
    </row>
    <row r="987" spans="1:17" ht="12.75">
      <c r="A987" s="144" t="s">
        <v>1277</v>
      </c>
      <c r="B987" s="114"/>
      <c r="C987" s="128" t="s">
        <v>41</v>
      </c>
      <c r="D987" s="128">
        <v>10</v>
      </c>
      <c r="E987" s="107">
        <v>5</v>
      </c>
      <c r="F987" s="118">
        <f>G987*137</f>
        <v>93.16000000000001</v>
      </c>
      <c r="G987" s="142">
        <v>0.68</v>
      </c>
      <c r="H987" s="132">
        <v>1</v>
      </c>
      <c r="I987" s="133" t="s">
        <v>195</v>
      </c>
      <c r="J987" s="161" t="s">
        <v>303</v>
      </c>
      <c r="K987" s="180" t="s">
        <v>1278</v>
      </c>
      <c r="L987" s="143" t="s">
        <v>295</v>
      </c>
      <c r="M987" s="137">
        <v>85</v>
      </c>
      <c r="N987" s="128" t="s">
        <v>44</v>
      </c>
      <c r="O987" s="128" t="s">
        <v>41</v>
      </c>
      <c r="P987" s="128">
        <v>1</v>
      </c>
      <c r="Q987" s="126">
        <f>(D987*G987)*B987</f>
        <v>0</v>
      </c>
    </row>
    <row r="988" spans="1:17" ht="12.75">
      <c r="A988" s="144" t="s">
        <v>1279</v>
      </c>
      <c r="B988" s="114"/>
      <c r="C988" s="128" t="s">
        <v>41</v>
      </c>
      <c r="D988" s="128">
        <v>10</v>
      </c>
      <c r="E988" s="107">
        <v>5</v>
      </c>
      <c r="F988" s="118">
        <f>G988*137</f>
        <v>130.15</v>
      </c>
      <c r="G988" s="142">
        <v>0.95</v>
      </c>
      <c r="H988" s="132">
        <v>1</v>
      </c>
      <c r="I988" s="133" t="s">
        <v>195</v>
      </c>
      <c r="J988" s="161" t="s">
        <v>303</v>
      </c>
      <c r="K988" s="180" t="s">
        <v>1280</v>
      </c>
      <c r="L988" s="143" t="s">
        <v>295</v>
      </c>
      <c r="M988" s="137">
        <v>85</v>
      </c>
      <c r="N988" s="128" t="s">
        <v>44</v>
      </c>
      <c r="O988" s="128" t="s">
        <v>41</v>
      </c>
      <c r="P988" s="128">
        <v>1</v>
      </c>
      <c r="Q988" s="126">
        <f>(D988*G988)*B988</f>
        <v>0</v>
      </c>
    </row>
    <row r="989" spans="1:17" ht="12.75">
      <c r="A989" s="144" t="s">
        <v>1281</v>
      </c>
      <c r="B989" s="114"/>
      <c r="C989" s="128" t="s">
        <v>41</v>
      </c>
      <c r="D989" s="128">
        <v>10</v>
      </c>
      <c r="E989" s="107">
        <v>5</v>
      </c>
      <c r="F989" s="118">
        <f>G989*137</f>
        <v>97.27</v>
      </c>
      <c r="G989" s="142">
        <v>0.71</v>
      </c>
      <c r="H989" s="132">
        <v>1</v>
      </c>
      <c r="I989" s="133" t="s">
        <v>195</v>
      </c>
      <c r="J989" s="161" t="s">
        <v>303</v>
      </c>
      <c r="K989" s="180" t="s">
        <v>1282</v>
      </c>
      <c r="L989" s="143" t="s">
        <v>295</v>
      </c>
      <c r="M989" s="137">
        <v>85</v>
      </c>
      <c r="N989" s="128" t="s">
        <v>44</v>
      </c>
      <c r="O989" s="128" t="s">
        <v>41</v>
      </c>
      <c r="P989" s="128">
        <v>1</v>
      </c>
      <c r="Q989" s="126">
        <f>(D989*G989)*B989</f>
        <v>0</v>
      </c>
    </row>
    <row r="990" spans="1:17" ht="12.75">
      <c r="A990" s="144" t="s">
        <v>1283</v>
      </c>
      <c r="B990" s="114"/>
      <c r="C990" s="128" t="s">
        <v>41</v>
      </c>
      <c r="D990" s="128">
        <v>10</v>
      </c>
      <c r="E990" s="107">
        <v>5</v>
      </c>
      <c r="F990" s="118">
        <f>G990*137</f>
        <v>102.75</v>
      </c>
      <c r="G990" s="142">
        <v>0.75</v>
      </c>
      <c r="H990" s="132">
        <v>1</v>
      </c>
      <c r="I990" s="133" t="s">
        <v>195</v>
      </c>
      <c r="J990" s="161" t="s">
        <v>303</v>
      </c>
      <c r="K990" s="180" t="s">
        <v>1284</v>
      </c>
      <c r="L990" s="143" t="s">
        <v>295</v>
      </c>
      <c r="M990" s="137">
        <v>85</v>
      </c>
      <c r="N990" s="128" t="s">
        <v>44</v>
      </c>
      <c r="O990" s="128" t="s">
        <v>41</v>
      </c>
      <c r="P990" s="128">
        <v>1</v>
      </c>
      <c r="Q990" s="126">
        <f>(D990*G990)*B990</f>
        <v>0</v>
      </c>
    </row>
    <row r="991" spans="1:17" ht="12.75">
      <c r="A991" s="149" t="s">
        <v>1285</v>
      </c>
      <c r="B991" s="174"/>
      <c r="C991" s="151" t="s">
        <v>41</v>
      </c>
      <c r="D991" s="151">
        <v>10</v>
      </c>
      <c r="E991" s="251">
        <v>6</v>
      </c>
      <c r="F991" s="118">
        <f>G991*137</f>
        <v>102.75</v>
      </c>
      <c r="G991" s="119">
        <v>0.75</v>
      </c>
      <c r="H991" s="120">
        <v>1</v>
      </c>
      <c r="I991" s="121" t="s">
        <v>195</v>
      </c>
      <c r="J991" s="253" t="s">
        <v>303</v>
      </c>
      <c r="K991" s="123" t="s">
        <v>1286</v>
      </c>
      <c r="L991" s="254" t="s">
        <v>295</v>
      </c>
      <c r="M991" s="125">
        <v>85</v>
      </c>
      <c r="N991" s="151" t="s">
        <v>44</v>
      </c>
      <c r="O991" s="151" t="s">
        <v>41</v>
      </c>
      <c r="P991" s="151">
        <v>1</v>
      </c>
      <c r="Q991" s="126">
        <f>(D991*G991)*B991</f>
        <v>0</v>
      </c>
    </row>
    <row r="992" spans="1:17" ht="12.75">
      <c r="A992" s="144" t="s">
        <v>1287</v>
      </c>
      <c r="B992" s="114"/>
      <c r="C992" s="128" t="s">
        <v>41</v>
      </c>
      <c r="D992" s="128">
        <v>10</v>
      </c>
      <c r="E992" s="107">
        <v>5</v>
      </c>
      <c r="F992" s="118">
        <f>G992*137</f>
        <v>100.00999999999999</v>
      </c>
      <c r="G992" s="142">
        <v>0.73</v>
      </c>
      <c r="H992" s="132">
        <v>1</v>
      </c>
      <c r="I992" s="133" t="s">
        <v>195</v>
      </c>
      <c r="J992" s="161" t="s">
        <v>303</v>
      </c>
      <c r="K992" s="180" t="s">
        <v>946</v>
      </c>
      <c r="L992" s="143" t="s">
        <v>295</v>
      </c>
      <c r="M992" s="137">
        <v>85</v>
      </c>
      <c r="N992" s="128" t="s">
        <v>44</v>
      </c>
      <c r="O992" s="128" t="s">
        <v>41</v>
      </c>
      <c r="P992" s="128">
        <v>1</v>
      </c>
      <c r="Q992" s="126">
        <f>(D992*G992)*B992</f>
        <v>0</v>
      </c>
    </row>
    <row r="993" spans="1:17" ht="12.75">
      <c r="A993" s="144" t="s">
        <v>1288</v>
      </c>
      <c r="B993" s="114"/>
      <c r="C993" s="128" t="s">
        <v>41</v>
      </c>
      <c r="D993" s="128">
        <v>10</v>
      </c>
      <c r="E993" s="107">
        <v>5</v>
      </c>
      <c r="F993" s="118">
        <f>G993*137</f>
        <v>115.08</v>
      </c>
      <c r="G993" s="142">
        <v>0.84</v>
      </c>
      <c r="H993" s="132">
        <v>1</v>
      </c>
      <c r="I993" s="133" t="s">
        <v>195</v>
      </c>
      <c r="J993" s="161" t="s">
        <v>291</v>
      </c>
      <c r="K993" s="180" t="s">
        <v>1289</v>
      </c>
      <c r="L993" s="143" t="s">
        <v>295</v>
      </c>
      <c r="M993" s="163">
        <v>86</v>
      </c>
      <c r="N993" s="128" t="s">
        <v>44</v>
      </c>
      <c r="O993" s="128" t="s">
        <v>41</v>
      </c>
      <c r="P993" s="128">
        <v>1</v>
      </c>
      <c r="Q993" s="126">
        <f>(D993*G993)*B993</f>
        <v>0</v>
      </c>
    </row>
    <row r="994" spans="1:17" ht="12.75">
      <c r="A994" s="144" t="s">
        <v>1290</v>
      </c>
      <c r="B994" s="114"/>
      <c r="C994" s="128" t="s">
        <v>41</v>
      </c>
      <c r="D994" s="128">
        <v>15</v>
      </c>
      <c r="E994" s="107">
        <v>7</v>
      </c>
      <c r="F994" s="118">
        <f>G994*137</f>
        <v>123.3</v>
      </c>
      <c r="G994" s="142">
        <v>0.9</v>
      </c>
      <c r="H994" s="132">
        <v>1</v>
      </c>
      <c r="I994" s="133" t="s">
        <v>195</v>
      </c>
      <c r="J994" s="161" t="s">
        <v>291</v>
      </c>
      <c r="K994" s="180" t="s">
        <v>1291</v>
      </c>
      <c r="L994" s="143" t="s">
        <v>108</v>
      </c>
      <c r="M994" s="163">
        <v>86</v>
      </c>
      <c r="N994" s="128" t="s">
        <v>44</v>
      </c>
      <c r="O994" s="128" t="s">
        <v>41</v>
      </c>
      <c r="P994" s="128">
        <v>1</v>
      </c>
      <c r="Q994" s="126">
        <f>(D994*G994)*B994</f>
        <v>0</v>
      </c>
    </row>
    <row r="995" spans="1:17" ht="12.75">
      <c r="A995" s="144" t="s">
        <v>1292</v>
      </c>
      <c r="B995" s="114"/>
      <c r="C995" s="128" t="s">
        <v>41</v>
      </c>
      <c r="D995" s="128">
        <v>15</v>
      </c>
      <c r="E995" s="107">
        <v>7</v>
      </c>
      <c r="F995" s="118">
        <f>G995*137</f>
        <v>109.60000000000001</v>
      </c>
      <c r="G995" s="142">
        <v>0.8</v>
      </c>
      <c r="H995" s="132">
        <v>1</v>
      </c>
      <c r="I995" s="133" t="s">
        <v>195</v>
      </c>
      <c r="J995" s="161" t="s">
        <v>291</v>
      </c>
      <c r="K995" s="180" t="s">
        <v>311</v>
      </c>
      <c r="L995" s="143" t="s">
        <v>108</v>
      </c>
      <c r="M995" s="163">
        <v>86</v>
      </c>
      <c r="N995" s="128" t="s">
        <v>44</v>
      </c>
      <c r="O995" s="128" t="s">
        <v>41</v>
      </c>
      <c r="P995" s="128">
        <v>1</v>
      </c>
      <c r="Q995" s="126">
        <f>(D995*G995)*B995</f>
        <v>0</v>
      </c>
    </row>
    <row r="996" spans="1:17" ht="12.75">
      <c r="A996" s="181" t="s">
        <v>1293</v>
      </c>
      <c r="B996" s="114"/>
      <c r="C996" s="147" t="s">
        <v>41</v>
      </c>
      <c r="D996" s="147">
        <v>15</v>
      </c>
      <c r="E996" s="315">
        <v>7</v>
      </c>
      <c r="F996" s="118">
        <f>G996*137</f>
        <v>123.3</v>
      </c>
      <c r="G996" s="142">
        <v>0.9</v>
      </c>
      <c r="H996" s="132">
        <v>1</v>
      </c>
      <c r="I996" s="133" t="s">
        <v>195</v>
      </c>
      <c r="J996" s="161" t="s">
        <v>291</v>
      </c>
      <c r="K996" s="173" t="s">
        <v>1294</v>
      </c>
      <c r="L996" s="143" t="s">
        <v>108</v>
      </c>
      <c r="M996" s="163">
        <v>86</v>
      </c>
      <c r="N996" s="147" t="s">
        <v>44</v>
      </c>
      <c r="O996" s="147" t="s">
        <v>41</v>
      </c>
      <c r="P996" s="147">
        <v>1</v>
      </c>
      <c r="Q996" s="126">
        <f>(D996*G996)*B996</f>
        <v>0</v>
      </c>
    </row>
    <row r="997" spans="1:17" ht="12.75">
      <c r="A997" s="144" t="s">
        <v>1295</v>
      </c>
      <c r="B997" s="114"/>
      <c r="C997" s="128" t="s">
        <v>41</v>
      </c>
      <c r="D997" s="128">
        <v>10</v>
      </c>
      <c r="E997" s="107">
        <v>5</v>
      </c>
      <c r="F997" s="118">
        <f>G997*137</f>
        <v>128.78</v>
      </c>
      <c r="G997" s="142">
        <v>0.94</v>
      </c>
      <c r="H997" s="132">
        <v>1</v>
      </c>
      <c r="I997" s="133" t="s">
        <v>195</v>
      </c>
      <c r="J997" s="161" t="s">
        <v>308</v>
      </c>
      <c r="K997" s="180" t="s">
        <v>315</v>
      </c>
      <c r="L997" s="143" t="s">
        <v>295</v>
      </c>
      <c r="M997" s="163">
        <v>86</v>
      </c>
      <c r="N997" s="128" t="s">
        <v>44</v>
      </c>
      <c r="O997" s="128" t="s">
        <v>41</v>
      </c>
      <c r="P997" s="128">
        <v>1</v>
      </c>
      <c r="Q997" s="126">
        <f>(D997*G997)*B997</f>
        <v>0</v>
      </c>
    </row>
    <row r="998" spans="1:17" ht="12.75">
      <c r="A998" s="144" t="s">
        <v>1296</v>
      </c>
      <c r="B998" s="114"/>
      <c r="C998" s="128" t="s">
        <v>41</v>
      </c>
      <c r="D998" s="128">
        <v>10</v>
      </c>
      <c r="E998" s="107">
        <v>5</v>
      </c>
      <c r="F998" s="118">
        <f>G998*137</f>
        <v>137</v>
      </c>
      <c r="G998" s="142">
        <v>1</v>
      </c>
      <c r="H998" s="132">
        <v>1</v>
      </c>
      <c r="I998" s="133" t="s">
        <v>195</v>
      </c>
      <c r="J998" s="161" t="s">
        <v>308</v>
      </c>
      <c r="K998" s="180" t="s">
        <v>1297</v>
      </c>
      <c r="L998" s="143" t="s">
        <v>295</v>
      </c>
      <c r="M998" s="163">
        <v>86</v>
      </c>
      <c r="N998" s="128" t="s">
        <v>44</v>
      </c>
      <c r="O998" s="128" t="s">
        <v>41</v>
      </c>
      <c r="P998" s="128">
        <v>1</v>
      </c>
      <c r="Q998" s="126">
        <f>(D998*G998)*B998</f>
        <v>0</v>
      </c>
    </row>
    <row r="999" spans="1:17" ht="12.75">
      <c r="A999" s="144" t="s">
        <v>1298</v>
      </c>
      <c r="B999" s="114"/>
      <c r="C999" s="128" t="s">
        <v>41</v>
      </c>
      <c r="D999" s="128">
        <v>10</v>
      </c>
      <c r="E999" s="107">
        <v>5</v>
      </c>
      <c r="F999" s="118">
        <f>G999*137</f>
        <v>120.56</v>
      </c>
      <c r="G999" s="142">
        <v>0.88</v>
      </c>
      <c r="H999" s="132">
        <v>1</v>
      </c>
      <c r="I999" s="133" t="s">
        <v>195</v>
      </c>
      <c r="J999" s="161" t="s">
        <v>308</v>
      </c>
      <c r="K999" s="180" t="s">
        <v>1299</v>
      </c>
      <c r="L999" s="143" t="s">
        <v>295</v>
      </c>
      <c r="M999" s="163">
        <v>86</v>
      </c>
      <c r="N999" s="128" t="s">
        <v>44</v>
      </c>
      <c r="O999" s="128" t="s">
        <v>41</v>
      </c>
      <c r="P999" s="128">
        <v>1</v>
      </c>
      <c r="Q999" s="126">
        <f>(D999*G999)*B999</f>
        <v>0</v>
      </c>
    </row>
    <row r="1000" spans="1:17" ht="12.75">
      <c r="A1000" s="181" t="s">
        <v>1300</v>
      </c>
      <c r="B1000" s="114"/>
      <c r="C1000" s="147" t="s">
        <v>41</v>
      </c>
      <c r="D1000" s="147">
        <v>10</v>
      </c>
      <c r="E1000" s="315">
        <v>5</v>
      </c>
      <c r="F1000" s="118">
        <f>G1000*137</f>
        <v>117.82</v>
      </c>
      <c r="G1000" s="142">
        <v>0.86</v>
      </c>
      <c r="H1000" s="132">
        <v>1</v>
      </c>
      <c r="I1000" s="133" t="s">
        <v>195</v>
      </c>
      <c r="J1000" s="161" t="s">
        <v>308</v>
      </c>
      <c r="K1000" s="173" t="s">
        <v>1301</v>
      </c>
      <c r="L1000" s="143" t="s">
        <v>295</v>
      </c>
      <c r="M1000" s="163">
        <v>86</v>
      </c>
      <c r="N1000" s="147" t="s">
        <v>44</v>
      </c>
      <c r="O1000" s="147" t="s">
        <v>41</v>
      </c>
      <c r="P1000" s="147">
        <v>1</v>
      </c>
      <c r="Q1000" s="126">
        <f>(D1000*G1000)*B1000</f>
        <v>0</v>
      </c>
    </row>
    <row r="1001" spans="1:17" ht="12.75">
      <c r="A1001" s="181" t="s">
        <v>1302</v>
      </c>
      <c r="B1001" s="114"/>
      <c r="C1001" s="147" t="s">
        <v>41</v>
      </c>
      <c r="D1001" s="147">
        <v>10</v>
      </c>
      <c r="E1001" s="315">
        <v>3</v>
      </c>
      <c r="F1001" s="118">
        <f>G1001*137</f>
        <v>121.93</v>
      </c>
      <c r="G1001" s="142">
        <v>0.89</v>
      </c>
      <c r="H1001" s="132">
        <v>1</v>
      </c>
      <c r="I1001" s="133" t="s">
        <v>195</v>
      </c>
      <c r="J1001" s="161" t="s">
        <v>308</v>
      </c>
      <c r="K1001" s="173" t="s">
        <v>1303</v>
      </c>
      <c r="L1001" s="143" t="s">
        <v>295</v>
      </c>
      <c r="M1001" s="163">
        <v>86</v>
      </c>
      <c r="N1001" s="147" t="s">
        <v>44</v>
      </c>
      <c r="O1001" s="147" t="s">
        <v>41</v>
      </c>
      <c r="P1001" s="147">
        <v>1</v>
      </c>
      <c r="Q1001" s="126">
        <f>(D1001*G1001)*B1001</f>
        <v>0</v>
      </c>
    </row>
    <row r="1002" spans="1:17" ht="12.75">
      <c r="A1002" s="181" t="s">
        <v>1304</v>
      </c>
      <c r="B1002" s="114"/>
      <c r="C1002" s="147" t="s">
        <v>41</v>
      </c>
      <c r="D1002" s="147">
        <v>10</v>
      </c>
      <c r="E1002" s="315">
        <v>5</v>
      </c>
      <c r="F1002" s="118">
        <f>G1002*137</f>
        <v>172.62</v>
      </c>
      <c r="G1002" s="142">
        <v>1.26</v>
      </c>
      <c r="H1002" s="132">
        <v>1</v>
      </c>
      <c r="I1002" s="133" t="s">
        <v>195</v>
      </c>
      <c r="J1002" s="161" t="s">
        <v>308</v>
      </c>
      <c r="K1002" s="173" t="s">
        <v>1305</v>
      </c>
      <c r="L1002" s="143" t="s">
        <v>295</v>
      </c>
      <c r="M1002" s="163">
        <v>86</v>
      </c>
      <c r="N1002" s="147" t="s">
        <v>44</v>
      </c>
      <c r="O1002" s="147" t="s">
        <v>41</v>
      </c>
      <c r="P1002" s="147">
        <v>1</v>
      </c>
      <c r="Q1002" s="126">
        <f>(D1002*G1002)*B1002</f>
        <v>0</v>
      </c>
    </row>
    <row r="1003" spans="1:17" ht="12.75">
      <c r="A1003" s="205"/>
      <c r="B1003" s="186"/>
      <c r="C1003" s="99"/>
      <c r="D1003" s="99"/>
      <c r="E1003" s="99"/>
      <c r="F1003" s="118">
        <f>G1003*137</f>
        <v>0</v>
      </c>
      <c r="G1003" s="142"/>
      <c r="H1003" s="191"/>
      <c r="I1003" s="192"/>
      <c r="J1003" s="161"/>
      <c r="K1003" s="212" t="s">
        <v>320</v>
      </c>
      <c r="L1003" s="143"/>
      <c r="M1003" s="316"/>
      <c r="N1003" s="99"/>
      <c r="O1003" s="99"/>
      <c r="P1003" s="99"/>
      <c r="Q1003" s="106" t="s">
        <v>15</v>
      </c>
    </row>
    <row r="1004" spans="1:17" ht="12.75">
      <c r="A1004" s="139" t="s">
        <v>1306</v>
      </c>
      <c r="B1004" s="114"/>
      <c r="C1004" s="138" t="s">
        <v>41</v>
      </c>
      <c r="D1004" s="138">
        <v>20</v>
      </c>
      <c r="E1004" s="203">
        <v>3</v>
      </c>
      <c r="F1004" s="118">
        <f>G1004*137</f>
        <v>106.86</v>
      </c>
      <c r="G1004" s="142">
        <v>0.78</v>
      </c>
      <c r="H1004" s="132">
        <v>1</v>
      </c>
      <c r="I1004" s="133" t="s">
        <v>195</v>
      </c>
      <c r="J1004" s="161" t="s">
        <v>1307</v>
      </c>
      <c r="K1004" s="135" t="s">
        <v>1308</v>
      </c>
      <c r="L1004" s="143" t="s">
        <v>323</v>
      </c>
      <c r="M1004" s="163">
        <v>86</v>
      </c>
      <c r="N1004" s="138" t="s">
        <v>44</v>
      </c>
      <c r="O1004" s="138" t="s">
        <v>41</v>
      </c>
      <c r="P1004" s="138">
        <v>1</v>
      </c>
      <c r="Q1004" s="177">
        <f>(D1004*G1004)*B1004</f>
        <v>0</v>
      </c>
    </row>
    <row r="1005" spans="1:17" ht="12.75">
      <c r="A1005" s="181" t="s">
        <v>1309</v>
      </c>
      <c r="B1005" s="114"/>
      <c r="C1005" s="147" t="s">
        <v>41</v>
      </c>
      <c r="D1005" s="138">
        <v>20</v>
      </c>
      <c r="E1005" s="315">
        <v>3</v>
      </c>
      <c r="F1005" s="118">
        <f>G1005*137</f>
        <v>109.60000000000001</v>
      </c>
      <c r="G1005" s="142">
        <v>0.8</v>
      </c>
      <c r="H1005" s="132">
        <v>1</v>
      </c>
      <c r="I1005" s="133" t="s">
        <v>195</v>
      </c>
      <c r="J1005" s="161" t="s">
        <v>1307</v>
      </c>
      <c r="K1005" s="173" t="s">
        <v>1310</v>
      </c>
      <c r="L1005" s="143" t="s">
        <v>323</v>
      </c>
      <c r="M1005" s="163">
        <v>86</v>
      </c>
      <c r="N1005" s="147" t="s">
        <v>44</v>
      </c>
      <c r="O1005" s="147" t="s">
        <v>41</v>
      </c>
      <c r="P1005" s="147">
        <v>1</v>
      </c>
      <c r="Q1005" s="126">
        <f>(D1005*G1005)*B1005</f>
        <v>0</v>
      </c>
    </row>
    <row r="1006" spans="1:17" ht="12.75">
      <c r="A1006" s="144" t="s">
        <v>1311</v>
      </c>
      <c r="B1006" s="114"/>
      <c r="C1006" s="128" t="s">
        <v>41</v>
      </c>
      <c r="D1006" s="138">
        <v>20</v>
      </c>
      <c r="E1006" s="107">
        <v>3</v>
      </c>
      <c r="F1006" s="118">
        <f>G1006*137</f>
        <v>106.86</v>
      </c>
      <c r="G1006" s="142">
        <v>0.78</v>
      </c>
      <c r="H1006" s="132">
        <v>1</v>
      </c>
      <c r="I1006" s="133" t="s">
        <v>195</v>
      </c>
      <c r="J1006" s="161" t="s">
        <v>1307</v>
      </c>
      <c r="K1006" s="180" t="s">
        <v>333</v>
      </c>
      <c r="L1006" s="143" t="s">
        <v>323</v>
      </c>
      <c r="M1006" s="163">
        <v>86</v>
      </c>
      <c r="N1006" s="128" t="s">
        <v>44</v>
      </c>
      <c r="O1006" s="128" t="s">
        <v>41</v>
      </c>
      <c r="P1006" s="128">
        <v>1</v>
      </c>
      <c r="Q1006" s="126">
        <f>(D1006*G1006)*B1006</f>
        <v>0</v>
      </c>
    </row>
    <row r="1007" spans="1:17" ht="12.75">
      <c r="A1007" s="144" t="s">
        <v>1312</v>
      </c>
      <c r="B1007" s="114"/>
      <c r="C1007" s="128" t="s">
        <v>41</v>
      </c>
      <c r="D1007" s="138">
        <v>20</v>
      </c>
      <c r="E1007" s="107">
        <v>3</v>
      </c>
      <c r="F1007" s="118">
        <f>G1007*137</f>
        <v>113.71</v>
      </c>
      <c r="G1007" s="142">
        <v>0.83</v>
      </c>
      <c r="H1007" s="132">
        <v>1</v>
      </c>
      <c r="I1007" s="133" t="s">
        <v>195</v>
      </c>
      <c r="J1007" s="161" t="s">
        <v>1307</v>
      </c>
      <c r="K1007" s="180" t="s">
        <v>1313</v>
      </c>
      <c r="L1007" s="143" t="s">
        <v>323</v>
      </c>
      <c r="M1007" s="163">
        <v>86</v>
      </c>
      <c r="N1007" s="128" t="s">
        <v>44</v>
      </c>
      <c r="O1007" s="128" t="s">
        <v>41</v>
      </c>
      <c r="P1007" s="128">
        <v>1</v>
      </c>
      <c r="Q1007" s="126">
        <f>(D1007*G1007)*B1007</f>
        <v>0</v>
      </c>
    </row>
    <row r="1008" spans="1:17" ht="12.75">
      <c r="A1008" s="181" t="s">
        <v>1314</v>
      </c>
      <c r="B1008" s="114"/>
      <c r="C1008" s="147" t="s">
        <v>41</v>
      </c>
      <c r="D1008" s="138">
        <v>20</v>
      </c>
      <c r="E1008" s="315">
        <v>3</v>
      </c>
      <c r="F1008" s="118">
        <f>G1008*137</f>
        <v>106.86</v>
      </c>
      <c r="G1008" s="142">
        <v>0.78</v>
      </c>
      <c r="H1008" s="132">
        <v>1</v>
      </c>
      <c r="I1008" s="133" t="s">
        <v>195</v>
      </c>
      <c r="J1008" s="161" t="s">
        <v>1307</v>
      </c>
      <c r="K1008" s="173" t="s">
        <v>1315</v>
      </c>
      <c r="L1008" s="143" t="s">
        <v>323</v>
      </c>
      <c r="M1008" s="163">
        <v>86</v>
      </c>
      <c r="N1008" s="147" t="s">
        <v>44</v>
      </c>
      <c r="O1008" s="147" t="s">
        <v>41</v>
      </c>
      <c r="P1008" s="147">
        <v>1</v>
      </c>
      <c r="Q1008" s="126">
        <f>(D1008*G1008)*B1008</f>
        <v>0</v>
      </c>
    </row>
    <row r="1009" spans="1:17" ht="12.75">
      <c r="A1009" s="144" t="s">
        <v>1316</v>
      </c>
      <c r="B1009" s="114"/>
      <c r="C1009" s="128" t="s">
        <v>41</v>
      </c>
      <c r="D1009" s="138">
        <v>20</v>
      </c>
      <c r="E1009" s="107">
        <v>3</v>
      </c>
      <c r="F1009" s="118">
        <f>G1009*137</f>
        <v>106.86</v>
      </c>
      <c r="G1009" s="142">
        <v>0.78</v>
      </c>
      <c r="H1009" s="132">
        <v>1</v>
      </c>
      <c r="I1009" s="133" t="s">
        <v>195</v>
      </c>
      <c r="J1009" s="161" t="s">
        <v>1307</v>
      </c>
      <c r="K1009" s="180" t="s">
        <v>544</v>
      </c>
      <c r="L1009" s="143" t="s">
        <v>323</v>
      </c>
      <c r="M1009" s="163">
        <v>86</v>
      </c>
      <c r="N1009" s="128" t="s">
        <v>44</v>
      </c>
      <c r="O1009" s="128" t="s">
        <v>41</v>
      </c>
      <c r="P1009" s="128">
        <v>1</v>
      </c>
      <c r="Q1009" s="126">
        <f>(D1009*G1009)*B1009</f>
        <v>0</v>
      </c>
    </row>
    <row r="1010" spans="1:17" ht="12.75">
      <c r="A1010" s="144" t="s">
        <v>1317</v>
      </c>
      <c r="B1010" s="114"/>
      <c r="C1010" s="128" t="s">
        <v>41</v>
      </c>
      <c r="D1010" s="138">
        <v>20</v>
      </c>
      <c r="E1010" s="107">
        <v>3</v>
      </c>
      <c r="F1010" s="118">
        <f>G1010*137</f>
        <v>113.71</v>
      </c>
      <c r="G1010" s="142">
        <v>0.83</v>
      </c>
      <c r="H1010" s="132">
        <v>1</v>
      </c>
      <c r="I1010" s="133" t="s">
        <v>195</v>
      </c>
      <c r="J1010" s="161" t="s">
        <v>1307</v>
      </c>
      <c r="K1010" s="180" t="s">
        <v>327</v>
      </c>
      <c r="L1010" s="143" t="s">
        <v>323</v>
      </c>
      <c r="M1010" s="163">
        <v>87</v>
      </c>
      <c r="N1010" s="128" t="s">
        <v>44</v>
      </c>
      <c r="O1010" s="128" t="s">
        <v>41</v>
      </c>
      <c r="P1010" s="128">
        <v>1</v>
      </c>
      <c r="Q1010" s="126">
        <f>(D1010*G1010)*B1010</f>
        <v>0</v>
      </c>
    </row>
    <row r="1011" spans="1:17" ht="12.75">
      <c r="A1011" s="144" t="s">
        <v>1318</v>
      </c>
      <c r="B1011" s="114"/>
      <c r="C1011" s="128" t="s">
        <v>41</v>
      </c>
      <c r="D1011" s="138">
        <v>20</v>
      </c>
      <c r="E1011" s="107">
        <v>3</v>
      </c>
      <c r="F1011" s="118">
        <f>G1011*137</f>
        <v>108.23</v>
      </c>
      <c r="G1011" s="142">
        <v>0.79</v>
      </c>
      <c r="H1011" s="132">
        <v>1</v>
      </c>
      <c r="I1011" s="133" t="s">
        <v>195</v>
      </c>
      <c r="J1011" s="161" t="s">
        <v>1307</v>
      </c>
      <c r="K1011" s="180" t="s">
        <v>1319</v>
      </c>
      <c r="L1011" s="143" t="s">
        <v>323</v>
      </c>
      <c r="M1011" s="163">
        <v>87</v>
      </c>
      <c r="N1011" s="128" t="s">
        <v>44</v>
      </c>
      <c r="O1011" s="128" t="s">
        <v>41</v>
      </c>
      <c r="P1011" s="128">
        <v>1</v>
      </c>
      <c r="Q1011" s="126">
        <f>(D1011*G1011)*B1011</f>
        <v>0</v>
      </c>
    </row>
    <row r="1012" spans="1:17" ht="12.75">
      <c r="A1012" s="144" t="s">
        <v>1320</v>
      </c>
      <c r="B1012" s="114"/>
      <c r="C1012" s="128" t="s">
        <v>41</v>
      </c>
      <c r="D1012" s="138">
        <v>20</v>
      </c>
      <c r="E1012" s="107">
        <v>3</v>
      </c>
      <c r="F1012" s="118">
        <f>G1012*137</f>
        <v>105.49000000000001</v>
      </c>
      <c r="G1012" s="142">
        <v>0.77</v>
      </c>
      <c r="H1012" s="132">
        <v>1</v>
      </c>
      <c r="I1012" s="133" t="s">
        <v>195</v>
      </c>
      <c r="J1012" s="161" t="s">
        <v>1307</v>
      </c>
      <c r="K1012" s="180" t="s">
        <v>1321</v>
      </c>
      <c r="L1012" s="143" t="s">
        <v>323</v>
      </c>
      <c r="M1012" s="163">
        <v>87</v>
      </c>
      <c r="N1012" s="128" t="s">
        <v>44</v>
      </c>
      <c r="O1012" s="128" t="s">
        <v>41</v>
      </c>
      <c r="P1012" s="128">
        <v>1</v>
      </c>
      <c r="Q1012" s="126">
        <f>(D1012*G1012)*B1012</f>
        <v>0</v>
      </c>
    </row>
    <row r="1013" spans="1:17" ht="12.75">
      <c r="A1013" s="144" t="s">
        <v>1322</v>
      </c>
      <c r="B1013" s="114"/>
      <c r="C1013" s="128" t="s">
        <v>41</v>
      </c>
      <c r="D1013" s="138">
        <v>20</v>
      </c>
      <c r="E1013" s="107">
        <v>3</v>
      </c>
      <c r="F1013" s="118">
        <f>G1013*137</f>
        <v>106.86</v>
      </c>
      <c r="G1013" s="142">
        <v>0.78</v>
      </c>
      <c r="H1013" s="132">
        <v>1</v>
      </c>
      <c r="I1013" s="133" t="s">
        <v>195</v>
      </c>
      <c r="J1013" s="161" t="s">
        <v>1307</v>
      </c>
      <c r="K1013" s="180" t="s">
        <v>647</v>
      </c>
      <c r="L1013" s="143" t="s">
        <v>323</v>
      </c>
      <c r="M1013" s="163">
        <v>87</v>
      </c>
      <c r="N1013" s="128" t="s">
        <v>44</v>
      </c>
      <c r="O1013" s="128" t="s">
        <v>41</v>
      </c>
      <c r="P1013" s="128">
        <v>1</v>
      </c>
      <c r="Q1013" s="126">
        <f>(D1013*G1013)*B1013</f>
        <v>0</v>
      </c>
    </row>
    <row r="1014" spans="1:17" ht="12.75">
      <c r="A1014" s="149" t="s">
        <v>1323</v>
      </c>
      <c r="B1014" s="174"/>
      <c r="C1014" s="151" t="s">
        <v>41</v>
      </c>
      <c r="D1014" s="151">
        <v>15</v>
      </c>
      <c r="E1014" s="251">
        <v>4</v>
      </c>
      <c r="F1014" s="118">
        <f>G1014*137</f>
        <v>134.26</v>
      </c>
      <c r="G1014" s="119">
        <v>0.98</v>
      </c>
      <c r="H1014" s="120">
        <v>1</v>
      </c>
      <c r="I1014" s="121" t="s">
        <v>195</v>
      </c>
      <c r="J1014" s="253" t="s">
        <v>1307</v>
      </c>
      <c r="K1014" s="123" t="s">
        <v>1324</v>
      </c>
      <c r="L1014" s="254" t="s">
        <v>323</v>
      </c>
      <c r="M1014" s="125">
        <v>87</v>
      </c>
      <c r="N1014" s="151" t="s">
        <v>44</v>
      </c>
      <c r="O1014" s="151" t="s">
        <v>41</v>
      </c>
      <c r="P1014" s="151">
        <v>1</v>
      </c>
      <c r="Q1014" s="126">
        <f>(D1014*G1014)*B1014</f>
        <v>0</v>
      </c>
    </row>
    <row r="1015" spans="1:17" ht="12.75">
      <c r="A1015" s="181" t="s">
        <v>1325</v>
      </c>
      <c r="B1015" s="114"/>
      <c r="C1015" s="147" t="s">
        <v>41</v>
      </c>
      <c r="D1015" s="138">
        <v>20</v>
      </c>
      <c r="E1015" s="315">
        <v>3</v>
      </c>
      <c r="F1015" s="118">
        <f>G1015*137</f>
        <v>105.49000000000001</v>
      </c>
      <c r="G1015" s="142">
        <v>0.77</v>
      </c>
      <c r="H1015" s="132">
        <v>1</v>
      </c>
      <c r="I1015" s="133" t="s">
        <v>195</v>
      </c>
      <c r="J1015" s="161" t="s">
        <v>1307</v>
      </c>
      <c r="K1015" s="173" t="s">
        <v>536</v>
      </c>
      <c r="L1015" s="143" t="s">
        <v>323</v>
      </c>
      <c r="M1015" s="163">
        <v>87</v>
      </c>
      <c r="N1015" s="147" t="s">
        <v>44</v>
      </c>
      <c r="O1015" s="147" t="s">
        <v>41</v>
      </c>
      <c r="P1015" s="147">
        <v>1</v>
      </c>
      <c r="Q1015" s="126">
        <f>(D1015*G1015)*B1015</f>
        <v>0</v>
      </c>
    </row>
    <row r="1016" spans="1:17" ht="12.75">
      <c r="A1016" s="181" t="s">
        <v>1326</v>
      </c>
      <c r="B1016" s="114"/>
      <c r="C1016" s="147" t="s">
        <v>41</v>
      </c>
      <c r="D1016" s="138">
        <v>20</v>
      </c>
      <c r="E1016" s="315">
        <v>2</v>
      </c>
      <c r="F1016" s="118">
        <f>G1016*137</f>
        <v>134.26</v>
      </c>
      <c r="G1016" s="142">
        <v>0.98</v>
      </c>
      <c r="H1016" s="132">
        <v>1</v>
      </c>
      <c r="I1016" s="133" t="s">
        <v>195</v>
      </c>
      <c r="J1016" s="161" t="s">
        <v>1327</v>
      </c>
      <c r="K1016" s="173" t="s">
        <v>1328</v>
      </c>
      <c r="L1016" s="143" t="s">
        <v>323</v>
      </c>
      <c r="M1016" s="163">
        <v>87</v>
      </c>
      <c r="N1016" s="147" t="s">
        <v>44</v>
      </c>
      <c r="O1016" s="147" t="s">
        <v>41</v>
      </c>
      <c r="P1016" s="147">
        <v>1</v>
      </c>
      <c r="Q1016" s="126">
        <f>(D1016*G1016)*B1016</f>
        <v>0</v>
      </c>
    </row>
    <row r="1017" spans="1:17" ht="12.75">
      <c r="A1017" s="181" t="s">
        <v>1329</v>
      </c>
      <c r="B1017" s="114"/>
      <c r="C1017" s="147" t="s">
        <v>41</v>
      </c>
      <c r="D1017" s="138">
        <v>20</v>
      </c>
      <c r="E1017" s="315">
        <v>2</v>
      </c>
      <c r="F1017" s="118">
        <f>G1017*137</f>
        <v>134.26</v>
      </c>
      <c r="G1017" s="142">
        <v>0.98</v>
      </c>
      <c r="H1017" s="132">
        <v>1</v>
      </c>
      <c r="I1017" s="133" t="s">
        <v>195</v>
      </c>
      <c r="J1017" s="161" t="s">
        <v>1327</v>
      </c>
      <c r="K1017" s="173" t="s">
        <v>1330</v>
      </c>
      <c r="L1017" s="143" t="s">
        <v>323</v>
      </c>
      <c r="M1017" s="163">
        <v>87</v>
      </c>
      <c r="N1017" s="147" t="s">
        <v>44</v>
      </c>
      <c r="O1017" s="147" t="s">
        <v>41</v>
      </c>
      <c r="P1017" s="147">
        <v>1</v>
      </c>
      <c r="Q1017" s="126">
        <f>(D1017*G1017)*B1017</f>
        <v>0</v>
      </c>
    </row>
    <row r="1018" spans="1:17" ht="12.75">
      <c r="A1018" s="205"/>
      <c r="B1018" s="186"/>
      <c r="C1018" s="99"/>
      <c r="D1018" s="99"/>
      <c r="E1018" s="99"/>
      <c r="F1018" s="118">
        <f>G1018*137</f>
        <v>0</v>
      </c>
      <c r="G1018" s="142"/>
      <c r="H1018" s="191"/>
      <c r="I1018" s="192"/>
      <c r="J1018" s="161"/>
      <c r="K1018" s="212" t="s">
        <v>334</v>
      </c>
      <c r="L1018" s="179"/>
      <c r="M1018" s="316"/>
      <c r="N1018" s="317"/>
      <c r="O1018" s="317"/>
      <c r="P1018" s="317"/>
      <c r="Q1018" s="318" t="s">
        <v>15</v>
      </c>
    </row>
    <row r="1019" spans="1:17" ht="12.75">
      <c r="A1019" s="139" t="s">
        <v>1331</v>
      </c>
      <c r="B1019" s="264"/>
      <c r="C1019" s="138" t="s">
        <v>41</v>
      </c>
      <c r="D1019" s="138">
        <v>25</v>
      </c>
      <c r="E1019" s="203">
        <v>10</v>
      </c>
      <c r="F1019" s="118">
        <f>G1019*137</f>
        <v>113.71</v>
      </c>
      <c r="G1019" s="142">
        <v>0.83</v>
      </c>
      <c r="H1019" s="132">
        <v>1</v>
      </c>
      <c r="I1019" s="133" t="s">
        <v>195</v>
      </c>
      <c r="J1019" s="161" t="s">
        <v>121</v>
      </c>
      <c r="K1019" s="135" t="s">
        <v>1332</v>
      </c>
      <c r="L1019" s="143" t="s">
        <v>128</v>
      </c>
      <c r="M1019" s="163">
        <v>87</v>
      </c>
      <c r="N1019" s="128" t="s">
        <v>44</v>
      </c>
      <c r="O1019" s="128" t="s">
        <v>41</v>
      </c>
      <c r="P1019" s="128">
        <v>1</v>
      </c>
      <c r="Q1019" s="126">
        <f>(D1019*G1019)*B1019</f>
        <v>0</v>
      </c>
    </row>
    <row r="1020" spans="1:17" ht="12.75">
      <c r="A1020" s="144" t="s">
        <v>1333</v>
      </c>
      <c r="B1020" s="264"/>
      <c r="C1020" s="128" t="s">
        <v>41</v>
      </c>
      <c r="D1020" s="128">
        <v>25</v>
      </c>
      <c r="E1020" s="107">
        <v>10</v>
      </c>
      <c r="F1020" s="118">
        <f>G1020*137</f>
        <v>113.71</v>
      </c>
      <c r="G1020" s="142">
        <v>0.83</v>
      </c>
      <c r="H1020" s="132">
        <v>1</v>
      </c>
      <c r="I1020" s="133" t="s">
        <v>195</v>
      </c>
      <c r="J1020" s="161" t="s">
        <v>121</v>
      </c>
      <c r="K1020" s="180" t="s">
        <v>1334</v>
      </c>
      <c r="L1020" s="143" t="s">
        <v>128</v>
      </c>
      <c r="M1020" s="137">
        <v>87</v>
      </c>
      <c r="N1020" s="128" t="s">
        <v>44</v>
      </c>
      <c r="O1020" s="128" t="s">
        <v>41</v>
      </c>
      <c r="P1020" s="128">
        <v>1</v>
      </c>
      <c r="Q1020" s="177">
        <f>(D1020*G1020)*B1020</f>
        <v>0</v>
      </c>
    </row>
    <row r="1021" spans="1:17" ht="12.75">
      <c r="A1021" s="144" t="s">
        <v>1335</v>
      </c>
      <c r="B1021" s="264"/>
      <c r="C1021" s="128" t="s">
        <v>41</v>
      </c>
      <c r="D1021" s="128">
        <v>25</v>
      </c>
      <c r="E1021" s="107">
        <v>10</v>
      </c>
      <c r="F1021" s="118">
        <f>G1021*137</f>
        <v>112.33999999999999</v>
      </c>
      <c r="G1021" s="142">
        <v>0.82</v>
      </c>
      <c r="H1021" s="132">
        <v>1</v>
      </c>
      <c r="I1021" s="133" t="s">
        <v>195</v>
      </c>
      <c r="J1021" s="161" t="s">
        <v>121</v>
      </c>
      <c r="K1021" s="180" t="s">
        <v>1336</v>
      </c>
      <c r="L1021" s="143" t="s">
        <v>128</v>
      </c>
      <c r="M1021" s="137">
        <v>87</v>
      </c>
      <c r="N1021" s="128" t="s">
        <v>44</v>
      </c>
      <c r="O1021" s="128" t="s">
        <v>41</v>
      </c>
      <c r="P1021" s="128">
        <v>1</v>
      </c>
      <c r="Q1021" s="126">
        <f>(D1021*G1021)*B1021</f>
        <v>0</v>
      </c>
    </row>
    <row r="1022" spans="1:17" ht="12.75">
      <c r="A1022" s="139" t="s">
        <v>1337</v>
      </c>
      <c r="B1022" s="264"/>
      <c r="C1022" s="138" t="s">
        <v>41</v>
      </c>
      <c r="D1022" s="138">
        <v>25</v>
      </c>
      <c r="E1022" s="203">
        <v>10</v>
      </c>
      <c r="F1022" s="118">
        <f>G1022*137</f>
        <v>102.75</v>
      </c>
      <c r="G1022" s="142">
        <v>0.75</v>
      </c>
      <c r="H1022" s="132">
        <v>1</v>
      </c>
      <c r="I1022" s="133" t="s">
        <v>195</v>
      </c>
      <c r="J1022" s="161" t="s">
        <v>121</v>
      </c>
      <c r="K1022" s="135" t="s">
        <v>340</v>
      </c>
      <c r="L1022" s="143" t="s">
        <v>128</v>
      </c>
      <c r="M1022" s="137">
        <v>87</v>
      </c>
      <c r="N1022" s="138" t="s">
        <v>44</v>
      </c>
      <c r="O1022" s="138" t="s">
        <v>41</v>
      </c>
      <c r="P1022" s="138">
        <v>1</v>
      </c>
      <c r="Q1022" s="126">
        <f>(D1022*G1022)*B1022</f>
        <v>0</v>
      </c>
    </row>
    <row r="1023" spans="1:17" ht="12.75">
      <c r="A1023" s="149" t="s">
        <v>1338</v>
      </c>
      <c r="B1023" s="264"/>
      <c r="C1023" s="151" t="s">
        <v>41</v>
      </c>
      <c r="D1023" s="151">
        <v>20</v>
      </c>
      <c r="E1023" s="251">
        <v>10</v>
      </c>
      <c r="F1023" s="118">
        <f>G1023*137</f>
        <v>113.71</v>
      </c>
      <c r="G1023" s="119">
        <v>0.83</v>
      </c>
      <c r="H1023" s="120">
        <v>1</v>
      </c>
      <c r="I1023" s="121" t="s">
        <v>195</v>
      </c>
      <c r="J1023" s="253" t="s">
        <v>1339</v>
      </c>
      <c r="K1023" s="123" t="s">
        <v>1340</v>
      </c>
      <c r="L1023" s="319" t="s">
        <v>1341</v>
      </c>
      <c r="M1023" s="125">
        <v>87</v>
      </c>
      <c r="N1023" s="151" t="s">
        <v>44</v>
      </c>
      <c r="O1023" s="151" t="s">
        <v>41</v>
      </c>
      <c r="P1023" s="151">
        <v>1</v>
      </c>
      <c r="Q1023" s="126">
        <f>(D1023*G1023)*B1023</f>
        <v>0</v>
      </c>
    </row>
    <row r="1024" spans="1:17" ht="12.75">
      <c r="A1024" s="144" t="s">
        <v>1342</v>
      </c>
      <c r="B1024" s="264"/>
      <c r="C1024" s="128" t="s">
        <v>41</v>
      </c>
      <c r="D1024" s="128">
        <v>25</v>
      </c>
      <c r="E1024" s="107">
        <v>10</v>
      </c>
      <c r="F1024" s="118">
        <f>G1024*137</f>
        <v>112.33999999999999</v>
      </c>
      <c r="G1024" s="142">
        <v>0.82</v>
      </c>
      <c r="H1024" s="132">
        <v>1</v>
      </c>
      <c r="I1024" s="133" t="s">
        <v>195</v>
      </c>
      <c r="J1024" s="161" t="s">
        <v>121</v>
      </c>
      <c r="K1024" s="180" t="s">
        <v>1343</v>
      </c>
      <c r="L1024" s="143" t="s">
        <v>128</v>
      </c>
      <c r="M1024" s="137">
        <v>87</v>
      </c>
      <c r="N1024" s="128" t="s">
        <v>44</v>
      </c>
      <c r="O1024" s="128" t="s">
        <v>41</v>
      </c>
      <c r="P1024" s="128">
        <v>1</v>
      </c>
      <c r="Q1024" s="126">
        <f>(D1024*G1024)*B1024</f>
        <v>0</v>
      </c>
    </row>
    <row r="1025" spans="1:17" ht="12.75">
      <c r="A1025" s="144" t="s">
        <v>1344</v>
      </c>
      <c r="B1025" s="264"/>
      <c r="C1025" s="128" t="s">
        <v>41</v>
      </c>
      <c r="D1025" s="128">
        <v>30</v>
      </c>
      <c r="E1025" s="107">
        <v>15</v>
      </c>
      <c r="F1025" s="118">
        <f>G1025*137</f>
        <v>104.12</v>
      </c>
      <c r="G1025" s="142">
        <v>0.76</v>
      </c>
      <c r="H1025" s="132">
        <v>1</v>
      </c>
      <c r="I1025" s="133" t="s">
        <v>195</v>
      </c>
      <c r="J1025" s="161" t="s">
        <v>639</v>
      </c>
      <c r="K1025" s="180" t="s">
        <v>640</v>
      </c>
      <c r="L1025" s="143" t="s">
        <v>338</v>
      </c>
      <c r="M1025" s="137">
        <v>87</v>
      </c>
      <c r="N1025" s="128" t="s">
        <v>44</v>
      </c>
      <c r="O1025" s="128" t="s">
        <v>41</v>
      </c>
      <c r="P1025" s="128">
        <v>1</v>
      </c>
      <c r="Q1025" s="126">
        <f>(D1025*G1025)*B1025</f>
        <v>0</v>
      </c>
    </row>
    <row r="1026" spans="1:17" ht="12.75">
      <c r="A1026" s="144" t="s">
        <v>1345</v>
      </c>
      <c r="B1026" s="264"/>
      <c r="C1026" s="128" t="s">
        <v>41</v>
      </c>
      <c r="D1026" s="128">
        <v>30</v>
      </c>
      <c r="E1026" s="107">
        <v>15</v>
      </c>
      <c r="F1026" s="118">
        <f>G1026*137</f>
        <v>104.12</v>
      </c>
      <c r="G1026" s="142">
        <v>0.76</v>
      </c>
      <c r="H1026" s="132">
        <v>1</v>
      </c>
      <c r="I1026" s="133" t="s">
        <v>195</v>
      </c>
      <c r="J1026" s="161" t="s">
        <v>639</v>
      </c>
      <c r="K1026" s="180" t="s">
        <v>337</v>
      </c>
      <c r="L1026" s="143" t="s">
        <v>338</v>
      </c>
      <c r="M1026" s="137">
        <v>87</v>
      </c>
      <c r="N1026" s="128" t="s">
        <v>44</v>
      </c>
      <c r="O1026" s="128" t="s">
        <v>41</v>
      </c>
      <c r="P1026" s="128">
        <v>1</v>
      </c>
      <c r="Q1026" s="126">
        <f>(D1026*G1026)*B1026</f>
        <v>0</v>
      </c>
    </row>
    <row r="1027" spans="1:17" ht="12.75">
      <c r="A1027" s="181" t="s">
        <v>1346</v>
      </c>
      <c r="B1027" s="264"/>
      <c r="C1027" s="147" t="s">
        <v>41</v>
      </c>
      <c r="D1027" s="147">
        <v>30</v>
      </c>
      <c r="E1027" s="315">
        <v>20</v>
      </c>
      <c r="F1027" s="118">
        <f>G1027*137</f>
        <v>115.08</v>
      </c>
      <c r="G1027" s="142">
        <v>0.84</v>
      </c>
      <c r="H1027" s="132">
        <v>1</v>
      </c>
      <c r="I1027" s="133" t="s">
        <v>195</v>
      </c>
      <c r="J1027" s="161" t="s">
        <v>639</v>
      </c>
      <c r="K1027" s="173" t="s">
        <v>1347</v>
      </c>
      <c r="L1027" s="143" t="s">
        <v>338</v>
      </c>
      <c r="M1027" s="137">
        <v>88</v>
      </c>
      <c r="N1027" s="147" t="s">
        <v>44</v>
      </c>
      <c r="O1027" s="147" t="s">
        <v>41</v>
      </c>
      <c r="P1027" s="147">
        <v>1</v>
      </c>
      <c r="Q1027" s="126">
        <f>(D1027*G1027)*B1027</f>
        <v>0</v>
      </c>
    </row>
    <row r="1028" spans="1:17" ht="12.75">
      <c r="A1028" s="205"/>
      <c r="B1028" s="186"/>
      <c r="C1028" s="99"/>
      <c r="D1028" s="99"/>
      <c r="E1028" s="99"/>
      <c r="F1028" s="118">
        <f>G1028*137</f>
        <v>0</v>
      </c>
      <c r="G1028" s="142"/>
      <c r="H1028" s="191"/>
      <c r="I1028" s="192"/>
      <c r="J1028" s="161"/>
      <c r="K1028" s="212" t="s">
        <v>953</v>
      </c>
      <c r="L1028" s="143"/>
      <c r="M1028" s="163"/>
      <c r="N1028" s="99"/>
      <c r="O1028" s="99"/>
      <c r="P1028" s="99"/>
      <c r="Q1028" s="106" t="s">
        <v>15</v>
      </c>
    </row>
    <row r="1029" spans="1:17" ht="12.75">
      <c r="A1029" s="139" t="s">
        <v>1348</v>
      </c>
      <c r="B1029" s="114"/>
      <c r="C1029" s="138" t="s">
        <v>41</v>
      </c>
      <c r="D1029" s="138">
        <v>10</v>
      </c>
      <c r="E1029" s="203">
        <v>1</v>
      </c>
      <c r="F1029" s="118">
        <f>G1029*137</f>
        <v>280.84999999999997</v>
      </c>
      <c r="G1029" s="142">
        <v>2.05</v>
      </c>
      <c r="H1029" s="132">
        <v>1</v>
      </c>
      <c r="I1029" s="133" t="s">
        <v>195</v>
      </c>
      <c r="J1029" s="161" t="s">
        <v>121</v>
      </c>
      <c r="K1029" s="135" t="s">
        <v>957</v>
      </c>
      <c r="L1029" s="143" t="s">
        <v>956</v>
      </c>
      <c r="M1029" s="137">
        <v>88</v>
      </c>
      <c r="N1029" s="138" t="s">
        <v>44</v>
      </c>
      <c r="O1029" s="138" t="s">
        <v>41</v>
      </c>
      <c r="P1029" s="138">
        <v>1</v>
      </c>
      <c r="Q1029" s="177">
        <f>(D1029*G1029)*B1029</f>
        <v>0</v>
      </c>
    </row>
    <row r="1030" spans="1:17" ht="12.75">
      <c r="A1030" s="181" t="s">
        <v>1349</v>
      </c>
      <c r="B1030" s="114"/>
      <c r="C1030" s="147" t="s">
        <v>41</v>
      </c>
      <c r="D1030" s="147">
        <v>10</v>
      </c>
      <c r="E1030" s="315">
        <v>1</v>
      </c>
      <c r="F1030" s="118">
        <f>G1030*137</f>
        <v>179.47</v>
      </c>
      <c r="G1030" s="142">
        <v>1.31</v>
      </c>
      <c r="H1030" s="132">
        <v>1</v>
      </c>
      <c r="I1030" s="133" t="s">
        <v>195</v>
      </c>
      <c r="J1030" s="161" t="s">
        <v>121</v>
      </c>
      <c r="K1030" s="173" t="s">
        <v>958</v>
      </c>
      <c r="L1030" s="143" t="s">
        <v>956</v>
      </c>
      <c r="M1030" s="137">
        <v>88</v>
      </c>
      <c r="N1030" s="147" t="s">
        <v>44</v>
      </c>
      <c r="O1030" s="147" t="s">
        <v>41</v>
      </c>
      <c r="P1030" s="147">
        <v>1</v>
      </c>
      <c r="Q1030" s="126">
        <f>(D1030*G1030)*B1030</f>
        <v>0</v>
      </c>
    </row>
    <row r="1031" spans="1:17" ht="12.75">
      <c r="A1031" s="144" t="s">
        <v>1350</v>
      </c>
      <c r="B1031" s="114"/>
      <c r="C1031" s="128" t="s">
        <v>41</v>
      </c>
      <c r="D1031" s="128">
        <v>10</v>
      </c>
      <c r="E1031" s="107">
        <v>1</v>
      </c>
      <c r="F1031" s="118">
        <f>G1031*137</f>
        <v>182.21</v>
      </c>
      <c r="G1031" s="142">
        <v>1.33</v>
      </c>
      <c r="H1031" s="132">
        <v>1</v>
      </c>
      <c r="I1031" s="133" t="s">
        <v>195</v>
      </c>
      <c r="J1031" s="161" t="s">
        <v>121</v>
      </c>
      <c r="K1031" s="180" t="s">
        <v>1351</v>
      </c>
      <c r="L1031" s="143" t="s">
        <v>956</v>
      </c>
      <c r="M1031" s="137">
        <v>88</v>
      </c>
      <c r="N1031" s="128" t="s">
        <v>44</v>
      </c>
      <c r="O1031" s="128" t="s">
        <v>41</v>
      </c>
      <c r="P1031" s="128">
        <v>1</v>
      </c>
      <c r="Q1031" s="126">
        <f>(D1031*G1031)*B1031</f>
        <v>0</v>
      </c>
    </row>
    <row r="1032" spans="1:17" ht="12.75">
      <c r="A1032" s="144" t="s">
        <v>1352</v>
      </c>
      <c r="B1032" s="114"/>
      <c r="C1032" s="128" t="s">
        <v>41</v>
      </c>
      <c r="D1032" s="128">
        <v>15</v>
      </c>
      <c r="E1032" s="107">
        <v>1</v>
      </c>
      <c r="F1032" s="118">
        <f>G1032*137</f>
        <v>376.75</v>
      </c>
      <c r="G1032" s="142">
        <v>2.75</v>
      </c>
      <c r="H1032" s="132">
        <v>1</v>
      </c>
      <c r="I1032" s="133" t="s">
        <v>195</v>
      </c>
      <c r="J1032" s="161" t="s">
        <v>121</v>
      </c>
      <c r="K1032" s="180" t="s">
        <v>1353</v>
      </c>
      <c r="L1032" s="143" t="s">
        <v>691</v>
      </c>
      <c r="M1032" s="137">
        <v>88</v>
      </c>
      <c r="N1032" s="128" t="s">
        <v>44</v>
      </c>
      <c r="O1032" s="128" t="s">
        <v>41</v>
      </c>
      <c r="P1032" s="128">
        <v>1</v>
      </c>
      <c r="Q1032" s="126">
        <f>(D1032*G1032)*B1032</f>
        <v>0</v>
      </c>
    </row>
    <row r="1033" spans="1:17" ht="12.75">
      <c r="A1033" s="144" t="s">
        <v>1354</v>
      </c>
      <c r="B1033" s="114"/>
      <c r="C1033" s="128" t="s">
        <v>41</v>
      </c>
      <c r="D1033" s="128">
        <v>15</v>
      </c>
      <c r="E1033" s="107">
        <v>1</v>
      </c>
      <c r="F1033" s="118">
        <f>G1033*137</f>
        <v>328.8</v>
      </c>
      <c r="G1033" s="142">
        <v>2.4</v>
      </c>
      <c r="H1033" s="132">
        <v>1</v>
      </c>
      <c r="I1033" s="133" t="s">
        <v>195</v>
      </c>
      <c r="J1033" s="161" t="s">
        <v>121</v>
      </c>
      <c r="K1033" s="180" t="s">
        <v>1355</v>
      </c>
      <c r="L1033" s="143" t="s">
        <v>1356</v>
      </c>
      <c r="M1033" s="137">
        <v>88</v>
      </c>
      <c r="N1033" s="128" t="s">
        <v>44</v>
      </c>
      <c r="O1033" s="128" t="s">
        <v>41</v>
      </c>
      <c r="P1033" s="128">
        <v>1</v>
      </c>
      <c r="Q1033" s="126">
        <f>(D1033*G1033)*B1033</f>
        <v>0</v>
      </c>
    </row>
    <row r="1034" spans="1:17" ht="12.75">
      <c r="A1034" s="144" t="s">
        <v>1357</v>
      </c>
      <c r="B1034" s="114"/>
      <c r="C1034" s="128" t="s">
        <v>41</v>
      </c>
      <c r="D1034" s="128">
        <v>10</v>
      </c>
      <c r="E1034" s="107">
        <v>1</v>
      </c>
      <c r="F1034" s="118">
        <f>G1034*137</f>
        <v>289.07</v>
      </c>
      <c r="G1034" s="142">
        <v>2.11</v>
      </c>
      <c r="H1034" s="132">
        <v>1</v>
      </c>
      <c r="I1034" s="133" t="s">
        <v>195</v>
      </c>
      <c r="J1034" s="161" t="s">
        <v>121</v>
      </c>
      <c r="K1034" s="180" t="s">
        <v>1358</v>
      </c>
      <c r="L1034" s="143" t="s">
        <v>956</v>
      </c>
      <c r="M1034" s="137">
        <v>88</v>
      </c>
      <c r="N1034" s="128" t="s">
        <v>44</v>
      </c>
      <c r="O1034" s="128" t="s">
        <v>41</v>
      </c>
      <c r="P1034" s="128">
        <v>1</v>
      </c>
      <c r="Q1034" s="126">
        <f>(D1034*G1034)*B1034</f>
        <v>0</v>
      </c>
    </row>
    <row r="1035" spans="1:17" ht="12.75">
      <c r="A1035" s="144" t="s">
        <v>1359</v>
      </c>
      <c r="B1035" s="114"/>
      <c r="C1035" s="128" t="s">
        <v>41</v>
      </c>
      <c r="D1035" s="128">
        <v>25</v>
      </c>
      <c r="E1035" s="107">
        <v>10</v>
      </c>
      <c r="F1035" s="118">
        <f>G1035*137</f>
        <v>97.27</v>
      </c>
      <c r="G1035" s="142">
        <v>0.71</v>
      </c>
      <c r="H1035" s="132">
        <v>1</v>
      </c>
      <c r="I1035" s="133" t="s">
        <v>195</v>
      </c>
      <c r="J1035" s="161" t="s">
        <v>870</v>
      </c>
      <c r="K1035" s="180" t="s">
        <v>960</v>
      </c>
      <c r="L1035" s="143" t="s">
        <v>357</v>
      </c>
      <c r="M1035" s="137">
        <v>88</v>
      </c>
      <c r="N1035" s="128" t="s">
        <v>44</v>
      </c>
      <c r="O1035" s="128" t="s">
        <v>41</v>
      </c>
      <c r="P1035" s="128">
        <v>1</v>
      </c>
      <c r="Q1035" s="126">
        <f>(D1035*G1035)*B1035</f>
        <v>0</v>
      </c>
    </row>
    <row r="1036" spans="1:17" ht="12.75">
      <c r="A1036" s="181" t="s">
        <v>1360</v>
      </c>
      <c r="B1036" s="114"/>
      <c r="C1036" s="147" t="s">
        <v>41</v>
      </c>
      <c r="D1036" s="147">
        <v>25</v>
      </c>
      <c r="E1036" s="315">
        <v>15</v>
      </c>
      <c r="F1036" s="118">
        <f>G1036*137</f>
        <v>123.3</v>
      </c>
      <c r="G1036" s="142">
        <v>0.9</v>
      </c>
      <c r="H1036" s="132">
        <v>1</v>
      </c>
      <c r="I1036" s="133" t="s">
        <v>195</v>
      </c>
      <c r="J1036" s="161" t="s">
        <v>870</v>
      </c>
      <c r="K1036" s="173" t="s">
        <v>961</v>
      </c>
      <c r="L1036" s="143" t="s">
        <v>1361</v>
      </c>
      <c r="M1036" s="137">
        <v>88</v>
      </c>
      <c r="N1036" s="147" t="s">
        <v>44</v>
      </c>
      <c r="O1036" s="147" t="s">
        <v>41</v>
      </c>
      <c r="P1036" s="147">
        <v>1</v>
      </c>
      <c r="Q1036" s="126">
        <f>(D1036*G1036)*B1036</f>
        <v>0</v>
      </c>
    </row>
    <row r="1037" spans="1:17" ht="12.75">
      <c r="A1037" s="181" t="s">
        <v>1362</v>
      </c>
      <c r="B1037" s="114"/>
      <c r="C1037" s="147" t="s">
        <v>41</v>
      </c>
      <c r="D1037" s="147">
        <v>25</v>
      </c>
      <c r="E1037" s="315">
        <v>5</v>
      </c>
      <c r="F1037" s="118">
        <f>G1037*137</f>
        <v>195.91</v>
      </c>
      <c r="G1037" s="142">
        <v>1.43</v>
      </c>
      <c r="H1037" s="132">
        <v>1</v>
      </c>
      <c r="I1037" s="133" t="s">
        <v>195</v>
      </c>
      <c r="J1037" s="161" t="s">
        <v>870</v>
      </c>
      <c r="K1037" s="173" t="s">
        <v>1363</v>
      </c>
      <c r="L1037" s="143" t="s">
        <v>687</v>
      </c>
      <c r="M1037" s="137">
        <v>88</v>
      </c>
      <c r="N1037" s="147" t="s">
        <v>44</v>
      </c>
      <c r="O1037" s="147" t="s">
        <v>41</v>
      </c>
      <c r="P1037" s="147">
        <v>1</v>
      </c>
      <c r="Q1037" s="126">
        <f>(D1037*G1037)*B1037</f>
        <v>0</v>
      </c>
    </row>
    <row r="1038" spans="1:17" ht="12.75">
      <c r="A1038" s="205"/>
      <c r="B1038" s="186"/>
      <c r="C1038" s="99"/>
      <c r="D1038" s="99"/>
      <c r="E1038" s="99"/>
      <c r="F1038" s="118">
        <f>G1038*137</f>
        <v>0</v>
      </c>
      <c r="G1038" s="142"/>
      <c r="H1038" s="191"/>
      <c r="I1038" s="192"/>
      <c r="J1038" s="128"/>
      <c r="K1038" s="212" t="s">
        <v>1364</v>
      </c>
      <c r="L1038" s="143"/>
      <c r="M1038" s="194"/>
      <c r="N1038" s="99"/>
      <c r="O1038" s="99"/>
      <c r="P1038" s="99"/>
      <c r="Q1038" s="106" t="s">
        <v>15</v>
      </c>
    </row>
    <row r="1039" spans="1:17" ht="12.75">
      <c r="A1039" s="139" t="s">
        <v>1365</v>
      </c>
      <c r="B1039" s="114"/>
      <c r="C1039" s="138" t="s">
        <v>41</v>
      </c>
      <c r="D1039" s="138">
        <v>25</v>
      </c>
      <c r="E1039" s="203">
        <v>15</v>
      </c>
      <c r="F1039" s="118">
        <f>G1039*137</f>
        <v>90.42</v>
      </c>
      <c r="G1039" s="142">
        <v>0.66</v>
      </c>
      <c r="H1039" s="132">
        <v>1</v>
      </c>
      <c r="I1039" s="133" t="s">
        <v>195</v>
      </c>
      <c r="J1039" s="128"/>
      <c r="K1039" s="135" t="s">
        <v>361</v>
      </c>
      <c r="L1039" s="143" t="s">
        <v>128</v>
      </c>
      <c r="M1039" s="316">
        <v>88</v>
      </c>
      <c r="N1039" s="138" t="s">
        <v>44</v>
      </c>
      <c r="O1039" s="138" t="s">
        <v>41</v>
      </c>
      <c r="P1039" s="138">
        <v>1</v>
      </c>
      <c r="Q1039" s="177">
        <f>(D1039*G1039)*B1039</f>
        <v>0</v>
      </c>
    </row>
    <row r="1040" spans="1:17" ht="12.75">
      <c r="A1040" s="181" t="s">
        <v>1366</v>
      </c>
      <c r="B1040" s="264"/>
      <c r="C1040" s="147" t="s">
        <v>41</v>
      </c>
      <c r="D1040" s="147">
        <v>25</v>
      </c>
      <c r="E1040" s="315">
        <v>15</v>
      </c>
      <c r="F1040" s="118">
        <f>G1040*137</f>
        <v>169.88</v>
      </c>
      <c r="G1040" s="142">
        <v>1.24</v>
      </c>
      <c r="H1040" s="132">
        <v>1</v>
      </c>
      <c r="I1040" s="133" t="s">
        <v>195</v>
      </c>
      <c r="J1040" s="128" t="s">
        <v>1367</v>
      </c>
      <c r="K1040" s="173" t="s">
        <v>1368</v>
      </c>
      <c r="L1040" s="143" t="s">
        <v>357</v>
      </c>
      <c r="M1040" s="316">
        <v>88</v>
      </c>
      <c r="N1040" s="147" t="s">
        <v>44</v>
      </c>
      <c r="O1040" s="147" t="s">
        <v>41</v>
      </c>
      <c r="P1040" s="147">
        <v>1</v>
      </c>
      <c r="Q1040" s="126">
        <f>(D1040*G1040)*B1040</f>
        <v>0</v>
      </c>
    </row>
    <row r="1041" spans="1:17" ht="12.75">
      <c r="A1041" s="144" t="s">
        <v>1369</v>
      </c>
      <c r="B1041" s="264"/>
      <c r="C1041" s="128" t="s">
        <v>41</v>
      </c>
      <c r="D1041" s="128">
        <v>25</v>
      </c>
      <c r="E1041" s="107">
        <v>7</v>
      </c>
      <c r="F1041" s="118">
        <f>G1041*137</f>
        <v>127.41000000000001</v>
      </c>
      <c r="G1041" s="142">
        <v>0.93</v>
      </c>
      <c r="H1041" s="132">
        <v>1</v>
      </c>
      <c r="I1041" s="133" t="s">
        <v>195</v>
      </c>
      <c r="J1041" s="128" t="s">
        <v>1367</v>
      </c>
      <c r="K1041" s="180" t="s">
        <v>1370</v>
      </c>
      <c r="L1041" s="143" t="s">
        <v>687</v>
      </c>
      <c r="M1041" s="316">
        <v>88</v>
      </c>
      <c r="N1041" s="128" t="s">
        <v>44</v>
      </c>
      <c r="O1041" s="128" t="s">
        <v>41</v>
      </c>
      <c r="P1041" s="128">
        <v>1</v>
      </c>
      <c r="Q1041" s="126">
        <f>(D1041*G1041)*B1041</f>
        <v>0</v>
      </c>
    </row>
    <row r="1042" spans="1:17" ht="12.75">
      <c r="A1042" s="181" t="s">
        <v>1371</v>
      </c>
      <c r="B1042" s="264"/>
      <c r="C1042" s="147" t="s">
        <v>41</v>
      </c>
      <c r="D1042" s="147">
        <v>25</v>
      </c>
      <c r="E1042" s="315">
        <v>15</v>
      </c>
      <c r="F1042" s="118">
        <f>G1042*137</f>
        <v>116.45</v>
      </c>
      <c r="G1042" s="142">
        <v>0.85</v>
      </c>
      <c r="H1042" s="132">
        <v>1</v>
      </c>
      <c r="I1042" s="133" t="s">
        <v>195</v>
      </c>
      <c r="J1042" s="128" t="s">
        <v>1367</v>
      </c>
      <c r="K1042" s="173" t="s">
        <v>1372</v>
      </c>
      <c r="L1042" s="143" t="s">
        <v>357</v>
      </c>
      <c r="M1042" s="316">
        <v>88</v>
      </c>
      <c r="N1042" s="147" t="s">
        <v>44</v>
      </c>
      <c r="O1042" s="147" t="s">
        <v>41</v>
      </c>
      <c r="P1042" s="147">
        <v>1</v>
      </c>
      <c r="Q1042" s="126">
        <f>(D1042*G1042)*B1042</f>
        <v>0</v>
      </c>
    </row>
    <row r="1043" spans="1:17" ht="12.75">
      <c r="A1043" s="205" t="s">
        <v>1373</v>
      </c>
      <c r="B1043" s="264"/>
      <c r="C1043" s="147" t="s">
        <v>41</v>
      </c>
      <c r="D1043" s="147">
        <v>25</v>
      </c>
      <c r="E1043" s="315">
        <v>7</v>
      </c>
      <c r="F1043" s="118">
        <f>G1043*137</f>
        <v>186.32000000000002</v>
      </c>
      <c r="G1043" s="142">
        <v>1.36</v>
      </c>
      <c r="H1043" s="132">
        <v>1</v>
      </c>
      <c r="I1043" s="133" t="s">
        <v>195</v>
      </c>
      <c r="J1043" s="128" t="s">
        <v>1367</v>
      </c>
      <c r="K1043" s="173" t="s">
        <v>1374</v>
      </c>
      <c r="L1043" s="143" t="s">
        <v>357</v>
      </c>
      <c r="M1043" s="316">
        <v>88</v>
      </c>
      <c r="N1043" s="147" t="s">
        <v>44</v>
      </c>
      <c r="O1043" s="147" t="s">
        <v>41</v>
      </c>
      <c r="P1043" s="147">
        <v>1</v>
      </c>
      <c r="Q1043" s="126">
        <f>(D1043*G1043)*B1043</f>
        <v>0</v>
      </c>
    </row>
    <row r="1044" spans="1:17" ht="12.75">
      <c r="A1044" s="144" t="s">
        <v>1375</v>
      </c>
      <c r="B1044" s="148"/>
      <c r="C1044" s="147" t="s">
        <v>41</v>
      </c>
      <c r="D1044" s="147">
        <v>25</v>
      </c>
      <c r="E1044" s="315">
        <v>15</v>
      </c>
      <c r="F1044" s="118">
        <f>G1044*137</f>
        <v>116.45</v>
      </c>
      <c r="G1044" s="142">
        <v>0.85</v>
      </c>
      <c r="H1044" s="132">
        <v>1</v>
      </c>
      <c r="I1044" s="133" t="s">
        <v>195</v>
      </c>
      <c r="J1044" s="128" t="s">
        <v>1367</v>
      </c>
      <c r="K1044" s="173" t="s">
        <v>1376</v>
      </c>
      <c r="L1044" s="143" t="s">
        <v>357</v>
      </c>
      <c r="M1044" s="316">
        <v>88</v>
      </c>
      <c r="N1044" s="147" t="s">
        <v>44</v>
      </c>
      <c r="O1044" s="147" t="s">
        <v>41</v>
      </c>
      <c r="P1044" s="147">
        <v>1</v>
      </c>
      <c r="Q1044" s="126">
        <f>(D1044*G1044)*B1044</f>
        <v>0</v>
      </c>
    </row>
    <row r="1045" spans="1:17" ht="12.75">
      <c r="A1045" s="98"/>
      <c r="B1045" s="186"/>
      <c r="C1045" s="99"/>
      <c r="D1045" s="99"/>
      <c r="E1045" s="99"/>
      <c r="F1045" s="118">
        <f>G1045*137</f>
        <v>0</v>
      </c>
      <c r="G1045" s="142"/>
      <c r="H1045" s="191"/>
      <c r="I1045" s="192"/>
      <c r="J1045" s="128"/>
      <c r="K1045" s="212" t="s">
        <v>962</v>
      </c>
      <c r="L1045" s="143"/>
      <c r="M1045" s="194"/>
      <c r="N1045" s="99"/>
      <c r="O1045" s="99"/>
      <c r="P1045" s="99"/>
      <c r="Q1045" s="106" t="s">
        <v>15</v>
      </c>
    </row>
    <row r="1046" spans="1:17" ht="12.75">
      <c r="A1046" s="139" t="s">
        <v>1377</v>
      </c>
      <c r="B1046" s="114"/>
      <c r="C1046" s="138" t="s">
        <v>41</v>
      </c>
      <c r="D1046" s="138">
        <v>20</v>
      </c>
      <c r="E1046" s="203">
        <v>20</v>
      </c>
      <c r="F1046" s="118">
        <f>G1046*137</f>
        <v>91.79</v>
      </c>
      <c r="G1046" s="142">
        <v>0.67</v>
      </c>
      <c r="H1046" s="132">
        <v>1</v>
      </c>
      <c r="I1046" s="133" t="s">
        <v>195</v>
      </c>
      <c r="J1046" s="128"/>
      <c r="K1046" s="135" t="s">
        <v>967</v>
      </c>
      <c r="L1046" s="143" t="s">
        <v>128</v>
      </c>
      <c r="M1046" s="316">
        <v>89</v>
      </c>
      <c r="N1046" s="138" t="s">
        <v>44</v>
      </c>
      <c r="O1046" s="138" t="s">
        <v>41</v>
      </c>
      <c r="P1046" s="138">
        <v>1</v>
      </c>
      <c r="Q1046" s="177">
        <f>(D1046*G1046)*B1046</f>
        <v>0</v>
      </c>
    </row>
    <row r="1047" spans="1:17" ht="12.75">
      <c r="A1047" s="144" t="s">
        <v>1378</v>
      </c>
      <c r="B1047" s="114"/>
      <c r="C1047" s="128" t="s">
        <v>41</v>
      </c>
      <c r="D1047" s="128">
        <v>25</v>
      </c>
      <c r="E1047" s="107">
        <v>10</v>
      </c>
      <c r="F1047" s="118">
        <f>G1047*137</f>
        <v>130.15</v>
      </c>
      <c r="G1047" s="142">
        <v>0.95</v>
      </c>
      <c r="H1047" s="132">
        <v>1</v>
      </c>
      <c r="I1047" s="133" t="s">
        <v>195</v>
      </c>
      <c r="J1047" s="128"/>
      <c r="K1047" s="180" t="s">
        <v>617</v>
      </c>
      <c r="L1047" s="143" t="s">
        <v>357</v>
      </c>
      <c r="M1047" s="316">
        <v>89</v>
      </c>
      <c r="N1047" s="128" t="s">
        <v>44</v>
      </c>
      <c r="O1047" s="128" t="s">
        <v>41</v>
      </c>
      <c r="P1047" s="128">
        <v>1</v>
      </c>
      <c r="Q1047" s="126">
        <f>(D1047*G1047)*B1047</f>
        <v>0</v>
      </c>
    </row>
    <row r="1048" spans="1:17" ht="12.75">
      <c r="A1048" s="144" t="s">
        <v>1379</v>
      </c>
      <c r="B1048" s="114"/>
      <c r="C1048" s="128" t="s">
        <v>41</v>
      </c>
      <c r="D1048" s="128">
        <v>20</v>
      </c>
      <c r="E1048" s="107">
        <v>5</v>
      </c>
      <c r="F1048" s="118">
        <f>G1048*137</f>
        <v>231.53</v>
      </c>
      <c r="G1048" s="142">
        <v>1.69</v>
      </c>
      <c r="H1048" s="132">
        <v>1</v>
      </c>
      <c r="I1048" s="133" t="s">
        <v>195</v>
      </c>
      <c r="J1048" s="161"/>
      <c r="K1048" s="180" t="s">
        <v>1380</v>
      </c>
      <c r="L1048" s="143" t="s">
        <v>942</v>
      </c>
      <c r="M1048" s="316">
        <v>89</v>
      </c>
      <c r="N1048" s="128" t="s">
        <v>44</v>
      </c>
      <c r="O1048" s="128" t="s">
        <v>41</v>
      </c>
      <c r="P1048" s="128">
        <v>1</v>
      </c>
      <c r="Q1048" s="126">
        <f>(D1048*G1048)*B1048</f>
        <v>0</v>
      </c>
    </row>
    <row r="1049" spans="1:17" ht="12.75">
      <c r="A1049" s="181" t="s">
        <v>1381</v>
      </c>
      <c r="B1049" s="114"/>
      <c r="C1049" s="147" t="s">
        <v>41</v>
      </c>
      <c r="D1049" s="147">
        <v>25</v>
      </c>
      <c r="E1049" s="315">
        <v>10</v>
      </c>
      <c r="F1049" s="118">
        <f>G1049*137</f>
        <v>97.27</v>
      </c>
      <c r="G1049" s="142">
        <v>0.71</v>
      </c>
      <c r="H1049" s="132">
        <v>1</v>
      </c>
      <c r="I1049" s="133" t="s">
        <v>195</v>
      </c>
      <c r="J1049" s="161"/>
      <c r="K1049" s="173" t="s">
        <v>1382</v>
      </c>
      <c r="L1049" s="143" t="s">
        <v>357</v>
      </c>
      <c r="M1049" s="316">
        <v>89</v>
      </c>
      <c r="N1049" s="147" t="s">
        <v>44</v>
      </c>
      <c r="O1049" s="147" t="s">
        <v>41</v>
      </c>
      <c r="P1049" s="147">
        <v>1</v>
      </c>
      <c r="Q1049" s="126">
        <f>(D1049*G1049)*B1049</f>
        <v>0</v>
      </c>
    </row>
    <row r="1050" spans="1:17" ht="12.75">
      <c r="A1050" s="181" t="s">
        <v>1383</v>
      </c>
      <c r="B1050" s="114"/>
      <c r="C1050" s="147" t="s">
        <v>41</v>
      </c>
      <c r="D1050" s="147">
        <v>25</v>
      </c>
      <c r="E1050" s="315">
        <v>10</v>
      </c>
      <c r="F1050" s="118">
        <f>G1050*137</f>
        <v>97.27</v>
      </c>
      <c r="G1050" s="142">
        <v>0.71</v>
      </c>
      <c r="H1050" s="132">
        <v>1</v>
      </c>
      <c r="I1050" s="133" t="s">
        <v>195</v>
      </c>
      <c r="J1050" s="161"/>
      <c r="K1050" s="173" t="s">
        <v>1384</v>
      </c>
      <c r="L1050" s="143" t="s">
        <v>128</v>
      </c>
      <c r="M1050" s="316">
        <v>89</v>
      </c>
      <c r="N1050" s="147" t="s">
        <v>44</v>
      </c>
      <c r="O1050" s="147" t="s">
        <v>41</v>
      </c>
      <c r="P1050" s="147">
        <v>1</v>
      </c>
      <c r="Q1050" s="126">
        <f>(D1050*G1050)*B1050</f>
        <v>0</v>
      </c>
    </row>
    <row r="1051" spans="1:17" ht="12.75">
      <c r="A1051" s="181" t="s">
        <v>1385</v>
      </c>
      <c r="B1051" s="114"/>
      <c r="C1051" s="147" t="s">
        <v>41</v>
      </c>
      <c r="D1051" s="147">
        <v>25</v>
      </c>
      <c r="E1051" s="315">
        <v>10</v>
      </c>
      <c r="F1051" s="118">
        <f>G1051*137</f>
        <v>112.33999999999999</v>
      </c>
      <c r="G1051" s="142">
        <v>0.82</v>
      </c>
      <c r="H1051" s="132">
        <v>1</v>
      </c>
      <c r="I1051" s="133" t="s">
        <v>195</v>
      </c>
      <c r="J1051" s="161"/>
      <c r="K1051" s="173" t="s">
        <v>1386</v>
      </c>
      <c r="L1051" s="143" t="s">
        <v>350</v>
      </c>
      <c r="M1051" s="316">
        <v>89</v>
      </c>
      <c r="N1051" s="147" t="s">
        <v>44</v>
      </c>
      <c r="O1051" s="147" t="s">
        <v>41</v>
      </c>
      <c r="P1051" s="147">
        <v>1</v>
      </c>
      <c r="Q1051" s="126">
        <f>(D1051*G1051)*B1051</f>
        <v>0</v>
      </c>
    </row>
    <row r="1052" spans="1:17" ht="12.75">
      <c r="A1052" s="181" t="s">
        <v>1387</v>
      </c>
      <c r="B1052" s="114"/>
      <c r="C1052" s="147" t="s">
        <v>41</v>
      </c>
      <c r="D1052" s="147">
        <v>25</v>
      </c>
      <c r="E1052" s="315">
        <v>10</v>
      </c>
      <c r="F1052" s="118">
        <f>G1052*137</f>
        <v>97.27</v>
      </c>
      <c r="G1052" s="142">
        <v>0.71</v>
      </c>
      <c r="H1052" s="132">
        <v>1</v>
      </c>
      <c r="I1052" s="133" t="s">
        <v>195</v>
      </c>
      <c r="J1052" s="161"/>
      <c r="K1052" s="173" t="s">
        <v>1388</v>
      </c>
      <c r="L1052" s="143" t="s">
        <v>128</v>
      </c>
      <c r="M1052" s="316">
        <v>89</v>
      </c>
      <c r="N1052" s="147" t="s">
        <v>44</v>
      </c>
      <c r="O1052" s="147" t="s">
        <v>41</v>
      </c>
      <c r="P1052" s="147">
        <v>1</v>
      </c>
      <c r="Q1052" s="126">
        <f>(D1052*G1052)*B1052</f>
        <v>0</v>
      </c>
    </row>
    <row r="1053" spans="1:17" ht="12.75">
      <c r="A1053" s="181" t="s">
        <v>1389</v>
      </c>
      <c r="B1053" s="114"/>
      <c r="C1053" s="147" t="s">
        <v>41</v>
      </c>
      <c r="D1053" s="147">
        <v>25</v>
      </c>
      <c r="E1053" s="315">
        <v>8</v>
      </c>
      <c r="F1053" s="118">
        <f>G1053*137</f>
        <v>132.89</v>
      </c>
      <c r="G1053" s="142">
        <v>0.97</v>
      </c>
      <c r="H1053" s="132">
        <v>1</v>
      </c>
      <c r="I1053" s="133" t="s">
        <v>195</v>
      </c>
      <c r="J1053" s="161"/>
      <c r="K1053" s="173" t="s">
        <v>1390</v>
      </c>
      <c r="L1053" s="143" t="s">
        <v>687</v>
      </c>
      <c r="M1053" s="316">
        <v>89</v>
      </c>
      <c r="N1053" s="147" t="s">
        <v>44</v>
      </c>
      <c r="O1053" s="147" t="s">
        <v>41</v>
      </c>
      <c r="P1053" s="147">
        <v>1</v>
      </c>
      <c r="Q1053" s="126">
        <f>(D1053*G1053)*B1053</f>
        <v>0</v>
      </c>
    </row>
    <row r="1054" spans="1:17" ht="12.75">
      <c r="A1054" s="205"/>
      <c r="B1054" s="186"/>
      <c r="C1054" s="99"/>
      <c r="D1054" s="99"/>
      <c r="E1054" s="99"/>
      <c r="F1054" s="118">
        <f>G1054*137</f>
        <v>0</v>
      </c>
      <c r="G1054" s="142"/>
      <c r="H1054" s="191"/>
      <c r="I1054" s="192"/>
      <c r="J1054" s="161"/>
      <c r="K1054" s="212" t="s">
        <v>662</v>
      </c>
      <c r="L1054" s="143"/>
      <c r="M1054" s="194"/>
      <c r="N1054" s="99"/>
      <c r="O1054" s="99"/>
      <c r="P1054" s="99"/>
      <c r="Q1054" s="106" t="s">
        <v>15</v>
      </c>
    </row>
    <row r="1055" spans="1:17" ht="12.75">
      <c r="A1055" s="144" t="s">
        <v>1391</v>
      </c>
      <c r="B1055" s="264"/>
      <c r="C1055" s="128" t="s">
        <v>41</v>
      </c>
      <c r="D1055" s="128">
        <v>30</v>
      </c>
      <c r="E1055" s="107">
        <v>15</v>
      </c>
      <c r="F1055" s="118">
        <f>G1055*137</f>
        <v>116.45</v>
      </c>
      <c r="G1055" s="142">
        <v>0.85</v>
      </c>
      <c r="H1055" s="132">
        <v>1</v>
      </c>
      <c r="I1055" s="133" t="s">
        <v>195</v>
      </c>
      <c r="J1055" s="161"/>
      <c r="K1055" s="180" t="s">
        <v>925</v>
      </c>
      <c r="L1055" s="143" t="s">
        <v>357</v>
      </c>
      <c r="M1055" s="316">
        <v>89</v>
      </c>
      <c r="N1055" s="128" t="s">
        <v>44</v>
      </c>
      <c r="O1055" s="128" t="s">
        <v>41</v>
      </c>
      <c r="P1055" s="128">
        <v>1</v>
      </c>
      <c r="Q1055" s="177">
        <f>(D1055*G1055)*B1055</f>
        <v>0</v>
      </c>
    </row>
    <row r="1056" spans="1:17" ht="12.75">
      <c r="A1056" s="144" t="s">
        <v>1392</v>
      </c>
      <c r="B1056" s="308"/>
      <c r="C1056" s="128" t="s">
        <v>41</v>
      </c>
      <c r="D1056" s="128">
        <v>30</v>
      </c>
      <c r="E1056" s="128">
        <v>15</v>
      </c>
      <c r="F1056" s="118">
        <f>G1056*137</f>
        <v>100.00999999999999</v>
      </c>
      <c r="G1056" s="142">
        <v>0.73</v>
      </c>
      <c r="H1056" s="132">
        <v>1</v>
      </c>
      <c r="I1056" s="133" t="s">
        <v>195</v>
      </c>
      <c r="J1056" s="161"/>
      <c r="K1056" s="162" t="s">
        <v>924</v>
      </c>
      <c r="L1056" s="143" t="s">
        <v>357</v>
      </c>
      <c r="M1056" s="316">
        <v>89</v>
      </c>
      <c r="N1056" s="128" t="s">
        <v>44</v>
      </c>
      <c r="O1056" s="128" t="s">
        <v>41</v>
      </c>
      <c r="P1056" s="128">
        <v>1</v>
      </c>
      <c r="Q1056" s="126">
        <f>(D1056*G1056)*B1056</f>
        <v>0</v>
      </c>
    </row>
    <row r="1057" spans="1:17" ht="12.75">
      <c r="A1057" s="139" t="s">
        <v>1393</v>
      </c>
      <c r="B1057" s="114"/>
      <c r="C1057" s="138" t="s">
        <v>41</v>
      </c>
      <c r="D1057" s="138">
        <v>30</v>
      </c>
      <c r="E1057" s="203">
        <v>15</v>
      </c>
      <c r="F1057" s="118">
        <f>G1057*137</f>
        <v>100.00999999999999</v>
      </c>
      <c r="G1057" s="131">
        <v>0.73</v>
      </c>
      <c r="H1057" s="132">
        <v>1</v>
      </c>
      <c r="I1057" s="133" t="s">
        <v>195</v>
      </c>
      <c r="J1057" s="213"/>
      <c r="K1057" s="135" t="s">
        <v>923</v>
      </c>
      <c r="L1057" s="136" t="s">
        <v>338</v>
      </c>
      <c r="M1057" s="316">
        <v>89</v>
      </c>
      <c r="N1057" s="138" t="s">
        <v>44</v>
      </c>
      <c r="O1057" s="138" t="s">
        <v>41</v>
      </c>
      <c r="P1057" s="138">
        <v>1</v>
      </c>
      <c r="Q1057" s="177">
        <f>(D1057*G1057)*B1057</f>
        <v>0</v>
      </c>
    </row>
    <row r="1058" spans="1:17" ht="12.75">
      <c r="A1058" s="181" t="s">
        <v>1394</v>
      </c>
      <c r="B1058" s="114"/>
      <c r="C1058" s="147" t="s">
        <v>41</v>
      </c>
      <c r="D1058" s="147">
        <v>30</v>
      </c>
      <c r="E1058" s="315">
        <v>5</v>
      </c>
      <c r="F1058" s="118">
        <f>G1058*137</f>
        <v>119.19</v>
      </c>
      <c r="G1058" s="142">
        <v>0.87</v>
      </c>
      <c r="H1058" s="132">
        <v>1</v>
      </c>
      <c r="I1058" s="133" t="s">
        <v>195</v>
      </c>
      <c r="J1058" s="282"/>
      <c r="K1058" s="173" t="s">
        <v>1395</v>
      </c>
      <c r="L1058" s="179" t="s">
        <v>338</v>
      </c>
      <c r="M1058" s="316">
        <v>89</v>
      </c>
      <c r="N1058" s="147" t="s">
        <v>44</v>
      </c>
      <c r="O1058" s="147" t="s">
        <v>41</v>
      </c>
      <c r="P1058" s="147">
        <v>1</v>
      </c>
      <c r="Q1058" s="126">
        <f>(D1058*G1058)*B1058</f>
        <v>0</v>
      </c>
    </row>
    <row r="1059" spans="1:17" ht="12.75">
      <c r="A1059" s="181" t="s">
        <v>1396</v>
      </c>
      <c r="B1059" s="114"/>
      <c r="C1059" s="147" t="s">
        <v>41</v>
      </c>
      <c r="D1059" s="147">
        <v>30</v>
      </c>
      <c r="E1059" s="315">
        <v>15</v>
      </c>
      <c r="F1059" s="118">
        <f>G1059*137</f>
        <v>104.12</v>
      </c>
      <c r="G1059" s="142">
        <v>0.76</v>
      </c>
      <c r="H1059" s="132">
        <v>1</v>
      </c>
      <c r="I1059" s="133" t="s">
        <v>195</v>
      </c>
      <c r="J1059" s="282"/>
      <c r="K1059" s="173" t="s">
        <v>1397</v>
      </c>
      <c r="L1059" s="179" t="s">
        <v>338</v>
      </c>
      <c r="M1059" s="316">
        <v>89</v>
      </c>
      <c r="N1059" s="147" t="s">
        <v>44</v>
      </c>
      <c r="O1059" s="147" t="s">
        <v>41</v>
      </c>
      <c r="P1059" s="147">
        <v>1</v>
      </c>
      <c r="Q1059" s="126">
        <f>(D1059*G1059)*B1059</f>
        <v>0</v>
      </c>
    </row>
    <row r="1060" spans="1:17" ht="12.75">
      <c r="A1060" s="181" t="s">
        <v>1398</v>
      </c>
      <c r="B1060" s="114"/>
      <c r="C1060" s="147" t="s">
        <v>41</v>
      </c>
      <c r="D1060" s="147">
        <v>30</v>
      </c>
      <c r="E1060" s="315">
        <v>5</v>
      </c>
      <c r="F1060" s="118">
        <f>G1060*137</f>
        <v>124.67</v>
      </c>
      <c r="G1060" s="142">
        <v>0.91</v>
      </c>
      <c r="H1060" s="132">
        <v>1</v>
      </c>
      <c r="I1060" s="133" t="s">
        <v>195</v>
      </c>
      <c r="J1060" s="282"/>
      <c r="K1060" s="173" t="s">
        <v>1399</v>
      </c>
      <c r="L1060" s="179" t="s">
        <v>338</v>
      </c>
      <c r="M1060" s="316">
        <v>89</v>
      </c>
      <c r="N1060" s="147" t="s">
        <v>44</v>
      </c>
      <c r="O1060" s="147" t="s">
        <v>41</v>
      </c>
      <c r="P1060" s="147">
        <v>1</v>
      </c>
      <c r="Q1060" s="126">
        <f>(D1060*G1060)*B1060</f>
        <v>0</v>
      </c>
    </row>
    <row r="1061" spans="1:17" ht="12.75">
      <c r="A1061" s="181" t="s">
        <v>1400</v>
      </c>
      <c r="B1061" s="114"/>
      <c r="C1061" s="147" t="s">
        <v>41</v>
      </c>
      <c r="D1061" s="147">
        <v>30</v>
      </c>
      <c r="E1061" s="315">
        <v>10</v>
      </c>
      <c r="F1061" s="118">
        <f>G1061*137</f>
        <v>124.67</v>
      </c>
      <c r="G1061" s="142">
        <v>0.91</v>
      </c>
      <c r="H1061" s="132">
        <v>1</v>
      </c>
      <c r="I1061" s="133" t="s">
        <v>195</v>
      </c>
      <c r="J1061" s="282"/>
      <c r="K1061" s="173" t="s">
        <v>1401</v>
      </c>
      <c r="L1061" s="179" t="s">
        <v>338</v>
      </c>
      <c r="M1061" s="316">
        <v>89</v>
      </c>
      <c r="N1061" s="147" t="s">
        <v>44</v>
      </c>
      <c r="O1061" s="147" t="s">
        <v>41</v>
      </c>
      <c r="P1061" s="147">
        <v>1</v>
      </c>
      <c r="Q1061" s="126">
        <f>(D1061*G1061)*B1061</f>
        <v>0</v>
      </c>
    </row>
    <row r="1062" spans="1:17" ht="12.75">
      <c r="A1062" s="205"/>
      <c r="B1062" s="186"/>
      <c r="C1062" s="99"/>
      <c r="D1062" s="99"/>
      <c r="E1062" s="99"/>
      <c r="F1062" s="118">
        <f>G1062*137</f>
        <v>0</v>
      </c>
      <c r="G1062" s="109"/>
      <c r="H1062" s="110"/>
      <c r="I1062" s="111"/>
      <c r="J1062" s="320"/>
      <c r="K1062" s="212" t="s">
        <v>653</v>
      </c>
      <c r="L1062" s="100"/>
      <c r="M1062" s="194"/>
      <c r="N1062" s="99"/>
      <c r="O1062" s="99"/>
      <c r="P1062" s="99"/>
      <c r="Q1062" s="106" t="s">
        <v>15</v>
      </c>
    </row>
    <row r="1063" spans="1:17" ht="12.75">
      <c r="A1063" s="139" t="s">
        <v>1402</v>
      </c>
      <c r="B1063" s="148"/>
      <c r="C1063" s="138" t="s">
        <v>41</v>
      </c>
      <c r="D1063" s="138">
        <v>15</v>
      </c>
      <c r="E1063" s="203">
        <v>1</v>
      </c>
      <c r="F1063" s="118">
        <f>G1063*137</f>
        <v>138.37</v>
      </c>
      <c r="G1063" s="131">
        <v>1.01</v>
      </c>
      <c r="H1063" s="132">
        <v>1</v>
      </c>
      <c r="I1063" s="133" t="s">
        <v>195</v>
      </c>
      <c r="J1063" s="213" t="s">
        <v>121</v>
      </c>
      <c r="K1063" s="135" t="s">
        <v>904</v>
      </c>
      <c r="L1063" s="136" t="s">
        <v>956</v>
      </c>
      <c r="M1063" s="316">
        <v>89</v>
      </c>
      <c r="N1063" s="138" t="s">
        <v>44</v>
      </c>
      <c r="O1063" s="138" t="s">
        <v>41</v>
      </c>
      <c r="P1063" s="138">
        <v>1</v>
      </c>
      <c r="Q1063" s="177">
        <f>(D1063*G1063)*B1063</f>
        <v>0</v>
      </c>
    </row>
    <row r="1064" spans="1:17" ht="12.75">
      <c r="A1064" s="144" t="s">
        <v>1403</v>
      </c>
      <c r="B1064" s="148"/>
      <c r="C1064" s="128" t="s">
        <v>41</v>
      </c>
      <c r="D1064" s="128">
        <v>15</v>
      </c>
      <c r="E1064" s="107">
        <v>1</v>
      </c>
      <c r="F1064" s="118">
        <f>G1064*137</f>
        <v>124.67</v>
      </c>
      <c r="G1064" s="142">
        <v>0.91</v>
      </c>
      <c r="H1064" s="132">
        <v>1</v>
      </c>
      <c r="I1064" s="133" t="s">
        <v>195</v>
      </c>
      <c r="J1064" s="161" t="s">
        <v>121</v>
      </c>
      <c r="K1064" s="180" t="s">
        <v>907</v>
      </c>
      <c r="L1064" s="143" t="s">
        <v>691</v>
      </c>
      <c r="M1064" s="316">
        <v>90</v>
      </c>
      <c r="N1064" s="128" t="s">
        <v>44</v>
      </c>
      <c r="O1064" s="128" t="s">
        <v>41</v>
      </c>
      <c r="P1064" s="128">
        <v>1</v>
      </c>
      <c r="Q1064" s="126">
        <f>(D1064*G1064)*B1064</f>
        <v>0</v>
      </c>
    </row>
    <row r="1065" spans="1:17" ht="12.75">
      <c r="A1065" s="144" t="s">
        <v>1404</v>
      </c>
      <c r="B1065" s="148"/>
      <c r="C1065" s="128" t="s">
        <v>41</v>
      </c>
      <c r="D1065" s="128">
        <v>20</v>
      </c>
      <c r="E1065" s="107">
        <v>5</v>
      </c>
      <c r="F1065" s="118">
        <f>G1065*137</f>
        <v>119.19</v>
      </c>
      <c r="G1065" s="142">
        <v>0.87</v>
      </c>
      <c r="H1065" s="132">
        <v>1</v>
      </c>
      <c r="I1065" s="133" t="s">
        <v>195</v>
      </c>
      <c r="J1065" s="161" t="s">
        <v>121</v>
      </c>
      <c r="K1065" s="180" t="s">
        <v>655</v>
      </c>
      <c r="L1065" s="143" t="s">
        <v>295</v>
      </c>
      <c r="M1065" s="316">
        <v>90</v>
      </c>
      <c r="N1065" s="128" t="s">
        <v>44</v>
      </c>
      <c r="O1065" s="128" t="s">
        <v>41</v>
      </c>
      <c r="P1065" s="128">
        <v>1</v>
      </c>
      <c r="Q1065" s="126">
        <f>(D1065*G1065)*B1065</f>
        <v>0</v>
      </c>
    </row>
    <row r="1066" spans="1:17" ht="12.75">
      <c r="A1066" s="144" t="s">
        <v>1405</v>
      </c>
      <c r="B1066" s="148"/>
      <c r="C1066" s="128" t="s">
        <v>41</v>
      </c>
      <c r="D1066" s="128">
        <v>20</v>
      </c>
      <c r="E1066" s="107">
        <v>3</v>
      </c>
      <c r="F1066" s="118">
        <f>G1066*137</f>
        <v>97.27</v>
      </c>
      <c r="G1066" s="142">
        <v>0.71</v>
      </c>
      <c r="H1066" s="132">
        <v>1</v>
      </c>
      <c r="I1066" s="133" t="s">
        <v>195</v>
      </c>
      <c r="J1066" s="161" t="s">
        <v>121</v>
      </c>
      <c r="K1066" s="180" t="s">
        <v>1406</v>
      </c>
      <c r="L1066" s="143" t="s">
        <v>295</v>
      </c>
      <c r="M1066" s="316">
        <v>90</v>
      </c>
      <c r="N1066" s="128" t="s">
        <v>44</v>
      </c>
      <c r="O1066" s="128" t="s">
        <v>41</v>
      </c>
      <c r="P1066" s="128">
        <v>1</v>
      </c>
      <c r="Q1066" s="126">
        <f>(D1066*G1066)*B1066</f>
        <v>0</v>
      </c>
    </row>
    <row r="1067" spans="1:17" ht="12.75">
      <c r="A1067" s="144" t="s">
        <v>1407</v>
      </c>
      <c r="B1067" s="114"/>
      <c r="C1067" s="128" t="s">
        <v>41</v>
      </c>
      <c r="D1067" s="128">
        <v>30</v>
      </c>
      <c r="E1067" s="107">
        <v>15</v>
      </c>
      <c r="F1067" s="118">
        <f>G1067*137</f>
        <v>139.74</v>
      </c>
      <c r="G1067" s="142">
        <v>1.02</v>
      </c>
      <c r="H1067" s="132">
        <v>1</v>
      </c>
      <c r="I1067" s="133" t="s">
        <v>195</v>
      </c>
      <c r="J1067" s="161" t="s">
        <v>870</v>
      </c>
      <c r="K1067" s="180" t="s">
        <v>965</v>
      </c>
      <c r="L1067" s="143" t="s">
        <v>660</v>
      </c>
      <c r="M1067" s="316">
        <v>90</v>
      </c>
      <c r="N1067" s="128" t="s">
        <v>44</v>
      </c>
      <c r="O1067" s="128" t="s">
        <v>41</v>
      </c>
      <c r="P1067" s="128">
        <v>1</v>
      </c>
      <c r="Q1067" s="126">
        <f>(D1067*G1067)*B1067</f>
        <v>0</v>
      </c>
    </row>
    <row r="1068" spans="1:17" ht="12.75">
      <c r="A1068" s="144" t="s">
        <v>1408</v>
      </c>
      <c r="B1068" s="114"/>
      <c r="C1068" s="128" t="s">
        <v>41</v>
      </c>
      <c r="D1068" s="128">
        <v>25</v>
      </c>
      <c r="E1068" s="107">
        <v>25</v>
      </c>
      <c r="F1068" s="118">
        <f>G1068*137</f>
        <v>108.23</v>
      </c>
      <c r="G1068" s="142">
        <v>0.79</v>
      </c>
      <c r="H1068" s="132">
        <v>1</v>
      </c>
      <c r="I1068" s="133" t="s">
        <v>195</v>
      </c>
      <c r="J1068" s="161" t="s">
        <v>870</v>
      </c>
      <c r="K1068" s="180" t="s">
        <v>657</v>
      </c>
      <c r="L1068" s="143" t="s">
        <v>357</v>
      </c>
      <c r="M1068" s="316">
        <v>90</v>
      </c>
      <c r="N1068" s="128" t="s">
        <v>44</v>
      </c>
      <c r="O1068" s="128" t="s">
        <v>41</v>
      </c>
      <c r="P1068" s="128">
        <v>1</v>
      </c>
      <c r="Q1068" s="126">
        <f>(D1068*G1068)*B1068</f>
        <v>0</v>
      </c>
    </row>
    <row r="1069" spans="1:17" ht="12.75">
      <c r="A1069" s="144" t="s">
        <v>1409</v>
      </c>
      <c r="B1069" s="114"/>
      <c r="C1069" s="128" t="s">
        <v>41</v>
      </c>
      <c r="D1069" s="128">
        <v>25</v>
      </c>
      <c r="E1069" s="107">
        <v>5</v>
      </c>
      <c r="F1069" s="118">
        <f>G1069*137</f>
        <v>87.68</v>
      </c>
      <c r="G1069" s="142">
        <v>0.64</v>
      </c>
      <c r="H1069" s="132">
        <v>1</v>
      </c>
      <c r="I1069" s="133" t="s">
        <v>195</v>
      </c>
      <c r="J1069" s="161" t="s">
        <v>870</v>
      </c>
      <c r="K1069" s="180" t="s">
        <v>1410</v>
      </c>
      <c r="L1069" s="143" t="s">
        <v>439</v>
      </c>
      <c r="M1069" s="316">
        <v>90</v>
      </c>
      <c r="N1069" s="128" t="s">
        <v>44</v>
      </c>
      <c r="O1069" s="128" t="s">
        <v>41</v>
      </c>
      <c r="P1069" s="128">
        <v>1</v>
      </c>
      <c r="Q1069" s="126">
        <f>(D1069*G1069)*B1069</f>
        <v>0</v>
      </c>
    </row>
    <row r="1070" spans="1:17" ht="12.75">
      <c r="A1070" s="144" t="s">
        <v>1411</v>
      </c>
      <c r="B1070" s="114"/>
      <c r="C1070" s="128" t="s">
        <v>41</v>
      </c>
      <c r="D1070" s="128">
        <v>20</v>
      </c>
      <c r="E1070" s="107">
        <v>1</v>
      </c>
      <c r="F1070" s="118">
        <f>G1070*137</f>
        <v>119.19</v>
      </c>
      <c r="G1070" s="142">
        <v>0.87</v>
      </c>
      <c r="H1070" s="132">
        <v>1</v>
      </c>
      <c r="I1070" s="133" t="s">
        <v>195</v>
      </c>
      <c r="J1070" s="161" t="s">
        <v>870</v>
      </c>
      <c r="K1070" s="180" t="s">
        <v>1412</v>
      </c>
      <c r="L1070" s="143" t="s">
        <v>1413</v>
      </c>
      <c r="M1070" s="316">
        <v>90</v>
      </c>
      <c r="N1070" s="128" t="s">
        <v>44</v>
      </c>
      <c r="O1070" s="128" t="s">
        <v>41</v>
      </c>
      <c r="P1070" s="128">
        <v>1</v>
      </c>
      <c r="Q1070" s="126">
        <f>(D1070*G1070)*B1070</f>
        <v>0</v>
      </c>
    </row>
    <row r="1071" spans="1:17" ht="12.75">
      <c r="A1071" s="144" t="s">
        <v>1414</v>
      </c>
      <c r="B1071" s="114"/>
      <c r="C1071" s="128" t="s">
        <v>41</v>
      </c>
      <c r="D1071" s="128">
        <v>20</v>
      </c>
      <c r="E1071" s="107">
        <v>2</v>
      </c>
      <c r="F1071" s="118">
        <f>G1071*137</f>
        <v>183.58</v>
      </c>
      <c r="G1071" s="142">
        <v>1.34</v>
      </c>
      <c r="H1071" s="132">
        <v>1</v>
      </c>
      <c r="I1071" s="133" t="s">
        <v>195</v>
      </c>
      <c r="J1071" s="161" t="s">
        <v>870</v>
      </c>
      <c r="K1071" s="180" t="s">
        <v>1415</v>
      </c>
      <c r="L1071" s="143" t="s">
        <v>1413</v>
      </c>
      <c r="M1071" s="316">
        <v>90</v>
      </c>
      <c r="N1071" s="128" t="s">
        <v>44</v>
      </c>
      <c r="O1071" s="128" t="s">
        <v>41</v>
      </c>
      <c r="P1071" s="128">
        <v>1</v>
      </c>
      <c r="Q1071" s="126">
        <f>(D1071*G1071)*B1071</f>
        <v>0</v>
      </c>
    </row>
    <row r="1072" spans="1:17" ht="12.75">
      <c r="A1072" s="144" t="s">
        <v>1416</v>
      </c>
      <c r="B1072" s="114"/>
      <c r="C1072" s="128" t="s">
        <v>41</v>
      </c>
      <c r="D1072" s="128">
        <v>25</v>
      </c>
      <c r="E1072" s="107">
        <v>5</v>
      </c>
      <c r="F1072" s="118">
        <f>G1072*137</f>
        <v>327.43</v>
      </c>
      <c r="G1072" s="142">
        <v>2.39</v>
      </c>
      <c r="H1072" s="132">
        <v>1</v>
      </c>
      <c r="I1072" s="133" t="s">
        <v>195</v>
      </c>
      <c r="J1072" s="161" t="s">
        <v>870</v>
      </c>
      <c r="K1072" s="180" t="s">
        <v>1417</v>
      </c>
      <c r="L1072" s="143" t="s">
        <v>439</v>
      </c>
      <c r="M1072" s="316">
        <v>90</v>
      </c>
      <c r="N1072" s="128" t="s">
        <v>44</v>
      </c>
      <c r="O1072" s="128" t="s">
        <v>41</v>
      </c>
      <c r="P1072" s="128">
        <v>1</v>
      </c>
      <c r="Q1072" s="126">
        <f>(D1072*G1072)*B1072</f>
        <v>0</v>
      </c>
    </row>
    <row r="1073" spans="1:17" ht="12.75">
      <c r="A1073" s="181" t="s">
        <v>1418</v>
      </c>
      <c r="B1073" s="114"/>
      <c r="C1073" s="147" t="s">
        <v>41</v>
      </c>
      <c r="D1073" s="147">
        <v>30</v>
      </c>
      <c r="E1073" s="315">
        <v>25</v>
      </c>
      <c r="F1073" s="118">
        <f>G1073*137</f>
        <v>94.52999999999999</v>
      </c>
      <c r="G1073" s="178">
        <v>0.69</v>
      </c>
      <c r="H1073" s="132">
        <v>1</v>
      </c>
      <c r="I1073" s="133" t="s">
        <v>195</v>
      </c>
      <c r="J1073" s="282" t="s">
        <v>870</v>
      </c>
      <c r="K1073" s="173" t="s">
        <v>536</v>
      </c>
      <c r="L1073" s="179" t="s">
        <v>1419</v>
      </c>
      <c r="M1073" s="316">
        <v>90</v>
      </c>
      <c r="N1073" s="147" t="s">
        <v>44</v>
      </c>
      <c r="O1073" s="147" t="s">
        <v>41</v>
      </c>
      <c r="P1073" s="147">
        <v>1</v>
      </c>
      <c r="Q1073" s="126">
        <f>(D1073*G1073)*B1073</f>
        <v>0</v>
      </c>
    </row>
    <row r="1074" spans="1:17" ht="12.75">
      <c r="A1074" s="107"/>
      <c r="B1074" s="186"/>
      <c r="C1074" s="99"/>
      <c r="D1074" s="99"/>
      <c r="E1074" s="101"/>
      <c r="F1074" s="118">
        <f>G1074*137</f>
        <v>0</v>
      </c>
      <c r="G1074" s="109"/>
      <c r="H1074" s="110"/>
      <c r="I1074" s="111"/>
      <c r="J1074" s="112"/>
      <c r="K1074" s="212" t="s">
        <v>666</v>
      </c>
      <c r="L1074" s="152"/>
      <c r="M1074" s="194"/>
      <c r="N1074" s="99"/>
      <c r="O1074" s="99"/>
      <c r="P1074" s="101"/>
      <c r="Q1074" s="106" t="s">
        <v>15</v>
      </c>
    </row>
    <row r="1075" spans="1:17" ht="12.75">
      <c r="A1075" s="139" t="s">
        <v>1420</v>
      </c>
      <c r="B1075" s="264"/>
      <c r="C1075" s="138" t="s">
        <v>41</v>
      </c>
      <c r="D1075" s="138">
        <v>30</v>
      </c>
      <c r="E1075" s="203">
        <v>20</v>
      </c>
      <c r="F1075" s="118">
        <f>G1075*137</f>
        <v>115.08</v>
      </c>
      <c r="G1075" s="131">
        <v>0.84</v>
      </c>
      <c r="H1075" s="132">
        <v>1</v>
      </c>
      <c r="I1075" s="133" t="s">
        <v>195</v>
      </c>
      <c r="J1075" s="138"/>
      <c r="K1075" s="135" t="s">
        <v>1421</v>
      </c>
      <c r="L1075" s="136" t="s">
        <v>350</v>
      </c>
      <c r="M1075" s="321">
        <v>90</v>
      </c>
      <c r="N1075" s="138" t="s">
        <v>44</v>
      </c>
      <c r="O1075" s="138" t="s">
        <v>41</v>
      </c>
      <c r="P1075" s="138">
        <v>1</v>
      </c>
      <c r="Q1075" s="177">
        <f>(D1075*G1075)*B1075</f>
        <v>0</v>
      </c>
    </row>
    <row r="1076" spans="1:17" ht="12.75">
      <c r="A1076" s="139" t="s">
        <v>1422</v>
      </c>
      <c r="B1076" s="264"/>
      <c r="C1076" s="138" t="s">
        <v>41</v>
      </c>
      <c r="D1076" s="138">
        <v>30</v>
      </c>
      <c r="E1076" s="203">
        <v>15</v>
      </c>
      <c r="F1076" s="118">
        <f>G1076*137</f>
        <v>109.60000000000001</v>
      </c>
      <c r="G1076" s="142">
        <v>0.8</v>
      </c>
      <c r="H1076" s="132">
        <v>1</v>
      </c>
      <c r="I1076" s="133" t="s">
        <v>195</v>
      </c>
      <c r="J1076" s="138"/>
      <c r="K1076" s="135" t="s">
        <v>1423</v>
      </c>
      <c r="L1076" s="136" t="s">
        <v>350</v>
      </c>
      <c r="M1076" s="321">
        <v>90</v>
      </c>
      <c r="N1076" s="138" t="s">
        <v>44</v>
      </c>
      <c r="O1076" s="138" t="s">
        <v>41</v>
      </c>
      <c r="P1076" s="138">
        <v>1</v>
      </c>
      <c r="Q1076" s="126">
        <f>(D1076*G1076)*B1076</f>
        <v>0</v>
      </c>
    </row>
    <row r="1077" spans="1:17" ht="12.75">
      <c r="A1077" s="139" t="s">
        <v>1424</v>
      </c>
      <c r="B1077" s="264"/>
      <c r="C1077" s="138" t="s">
        <v>41</v>
      </c>
      <c r="D1077" s="138">
        <v>30</v>
      </c>
      <c r="E1077" s="203">
        <v>20</v>
      </c>
      <c r="F1077" s="118">
        <f>G1077*137</f>
        <v>115.08</v>
      </c>
      <c r="G1077" s="142">
        <v>0.84</v>
      </c>
      <c r="H1077" s="132">
        <v>1</v>
      </c>
      <c r="I1077" s="133" t="s">
        <v>195</v>
      </c>
      <c r="J1077" s="138"/>
      <c r="K1077" s="135" t="s">
        <v>1425</v>
      </c>
      <c r="L1077" s="136" t="s">
        <v>350</v>
      </c>
      <c r="M1077" s="321">
        <v>90</v>
      </c>
      <c r="N1077" s="138" t="s">
        <v>44</v>
      </c>
      <c r="O1077" s="138" t="s">
        <v>41</v>
      </c>
      <c r="P1077" s="138">
        <v>1</v>
      </c>
      <c r="Q1077" s="126">
        <f>(D1077*G1077)*B1077</f>
        <v>0</v>
      </c>
    </row>
    <row r="1078" spans="1:17" ht="12.75">
      <c r="A1078" s="144" t="s">
        <v>1426</v>
      </c>
      <c r="B1078" s="114"/>
      <c r="C1078" s="128" t="s">
        <v>41</v>
      </c>
      <c r="D1078" s="128">
        <v>25</v>
      </c>
      <c r="E1078" s="107">
        <v>10</v>
      </c>
      <c r="F1078" s="118">
        <f>G1078*137</f>
        <v>93.16000000000001</v>
      </c>
      <c r="G1078" s="142">
        <v>0.68</v>
      </c>
      <c r="H1078" s="132">
        <v>1</v>
      </c>
      <c r="I1078" s="133" t="s">
        <v>195</v>
      </c>
      <c r="J1078" s="128"/>
      <c r="K1078" s="180" t="s">
        <v>706</v>
      </c>
      <c r="L1078" s="143" t="s">
        <v>687</v>
      </c>
      <c r="M1078" s="321">
        <v>90</v>
      </c>
      <c r="N1078" s="128" t="s">
        <v>44</v>
      </c>
      <c r="O1078" s="128" t="s">
        <v>41</v>
      </c>
      <c r="P1078" s="128">
        <v>1</v>
      </c>
      <c r="Q1078" s="126">
        <f>(D1078*G1078)*B1078</f>
        <v>0</v>
      </c>
    </row>
    <row r="1079" spans="1:17" ht="12.75">
      <c r="A1079" s="144" t="s">
        <v>1427</v>
      </c>
      <c r="B1079" s="114"/>
      <c r="C1079" s="128" t="s">
        <v>41</v>
      </c>
      <c r="D1079" s="128">
        <v>20</v>
      </c>
      <c r="E1079" s="107">
        <v>1</v>
      </c>
      <c r="F1079" s="118">
        <f>G1079*137</f>
        <v>100.00999999999999</v>
      </c>
      <c r="G1079" s="142">
        <v>0.73</v>
      </c>
      <c r="H1079" s="132">
        <v>1</v>
      </c>
      <c r="I1079" s="133" t="s">
        <v>195</v>
      </c>
      <c r="J1079" s="128"/>
      <c r="K1079" s="180" t="s">
        <v>1428</v>
      </c>
      <c r="L1079" s="143" t="s">
        <v>1429</v>
      </c>
      <c r="M1079" s="321">
        <v>90</v>
      </c>
      <c r="N1079" s="128" t="s">
        <v>44</v>
      </c>
      <c r="O1079" s="128" t="s">
        <v>41</v>
      </c>
      <c r="P1079" s="128">
        <v>1</v>
      </c>
      <c r="Q1079" s="126">
        <f>(D1079*G1079)*B1079</f>
        <v>0</v>
      </c>
    </row>
    <row r="1080" spans="1:17" ht="12.75">
      <c r="A1080" s="144" t="s">
        <v>1430</v>
      </c>
      <c r="B1080" s="114"/>
      <c r="C1080" s="128" t="s">
        <v>41</v>
      </c>
      <c r="D1080" s="128">
        <v>20</v>
      </c>
      <c r="E1080" s="107">
        <v>3</v>
      </c>
      <c r="F1080" s="118">
        <f>G1080*137</f>
        <v>138.37</v>
      </c>
      <c r="G1080" s="142">
        <v>1.01</v>
      </c>
      <c r="H1080" s="132">
        <v>1</v>
      </c>
      <c r="I1080" s="133" t="s">
        <v>195</v>
      </c>
      <c r="J1080" s="128"/>
      <c r="K1080" s="180" t="s">
        <v>1431</v>
      </c>
      <c r="L1080" s="143" t="s">
        <v>295</v>
      </c>
      <c r="M1080" s="321">
        <v>90</v>
      </c>
      <c r="N1080" s="128" t="s">
        <v>44</v>
      </c>
      <c r="O1080" s="128" t="s">
        <v>41</v>
      </c>
      <c r="P1080" s="128">
        <v>1</v>
      </c>
      <c r="Q1080" s="126">
        <f>(D1080*G1080)*B1080</f>
        <v>0</v>
      </c>
    </row>
    <row r="1081" spans="1:17" ht="12.75">
      <c r="A1081" s="144" t="s">
        <v>1432</v>
      </c>
      <c r="B1081" s="264"/>
      <c r="C1081" s="128" t="s">
        <v>41</v>
      </c>
      <c r="D1081" s="128">
        <v>30</v>
      </c>
      <c r="E1081" s="107">
        <v>10</v>
      </c>
      <c r="F1081" s="118">
        <f>G1081*137</f>
        <v>126.04</v>
      </c>
      <c r="G1081" s="142">
        <v>0.92</v>
      </c>
      <c r="H1081" s="132">
        <v>1</v>
      </c>
      <c r="I1081" s="133" t="s">
        <v>195</v>
      </c>
      <c r="J1081" s="128"/>
      <c r="K1081" s="180" t="s">
        <v>1433</v>
      </c>
      <c r="L1081" s="143" t="s">
        <v>660</v>
      </c>
      <c r="M1081" s="137">
        <v>91</v>
      </c>
      <c r="N1081" s="128" t="s">
        <v>44</v>
      </c>
      <c r="O1081" s="128" t="s">
        <v>41</v>
      </c>
      <c r="P1081" s="128">
        <v>1</v>
      </c>
      <c r="Q1081" s="126">
        <f>(D1081*G1081)*B1081</f>
        <v>0</v>
      </c>
    </row>
    <row r="1082" spans="1:17" ht="12.75">
      <c r="A1082" s="144" t="s">
        <v>1434</v>
      </c>
      <c r="B1082" s="114"/>
      <c r="C1082" s="128" t="s">
        <v>41</v>
      </c>
      <c r="D1082" s="128">
        <v>25</v>
      </c>
      <c r="E1082" s="107">
        <v>3</v>
      </c>
      <c r="F1082" s="118">
        <f>G1082*137</f>
        <v>120.56</v>
      </c>
      <c r="G1082" s="142">
        <v>0.88</v>
      </c>
      <c r="H1082" s="132">
        <v>1</v>
      </c>
      <c r="I1082" s="133" t="s">
        <v>195</v>
      </c>
      <c r="J1082" s="128"/>
      <c r="K1082" s="180" t="s">
        <v>984</v>
      </c>
      <c r="L1082" s="143" t="s">
        <v>983</v>
      </c>
      <c r="M1082" s="137">
        <v>91</v>
      </c>
      <c r="N1082" s="128" t="s">
        <v>44</v>
      </c>
      <c r="O1082" s="128" t="s">
        <v>41</v>
      </c>
      <c r="P1082" s="128">
        <v>1</v>
      </c>
      <c r="Q1082" s="126">
        <f>(D1082*G1082)*B1082</f>
        <v>0</v>
      </c>
    </row>
    <row r="1083" spans="1:17" ht="12.75">
      <c r="A1083" s="144" t="s">
        <v>1435</v>
      </c>
      <c r="B1083" s="114"/>
      <c r="C1083" s="128" t="s">
        <v>41</v>
      </c>
      <c r="D1083" s="128">
        <v>25</v>
      </c>
      <c r="E1083" s="107">
        <v>10</v>
      </c>
      <c r="F1083" s="118">
        <f>G1083*137</f>
        <v>112.33999999999999</v>
      </c>
      <c r="G1083" s="142">
        <v>0.82</v>
      </c>
      <c r="H1083" s="132">
        <v>1</v>
      </c>
      <c r="I1083" s="133" t="s">
        <v>195</v>
      </c>
      <c r="J1083" s="128"/>
      <c r="K1083" s="180" t="s">
        <v>359</v>
      </c>
      <c r="L1083" s="143" t="s">
        <v>350</v>
      </c>
      <c r="M1083" s="137">
        <v>91</v>
      </c>
      <c r="N1083" s="128" t="s">
        <v>44</v>
      </c>
      <c r="O1083" s="128" t="s">
        <v>41</v>
      </c>
      <c r="P1083" s="128">
        <v>1</v>
      </c>
      <c r="Q1083" s="126">
        <f>(D1083*G1083)*B1083</f>
        <v>0</v>
      </c>
    </row>
    <row r="1084" spans="1:17" ht="12.75">
      <c r="A1084" s="144" t="s">
        <v>1436</v>
      </c>
      <c r="B1084" s="114"/>
      <c r="C1084" s="128" t="s">
        <v>41</v>
      </c>
      <c r="D1084" s="128">
        <v>25</v>
      </c>
      <c r="E1084" s="107">
        <v>10</v>
      </c>
      <c r="F1084" s="118">
        <f>G1084*137</f>
        <v>108.23</v>
      </c>
      <c r="G1084" s="142">
        <v>0.79</v>
      </c>
      <c r="H1084" s="132">
        <v>1</v>
      </c>
      <c r="I1084" s="133" t="s">
        <v>195</v>
      </c>
      <c r="J1084" s="128"/>
      <c r="K1084" s="180" t="s">
        <v>1437</v>
      </c>
      <c r="L1084" s="143" t="s">
        <v>350</v>
      </c>
      <c r="M1084" s="137">
        <v>91</v>
      </c>
      <c r="N1084" s="128" t="s">
        <v>44</v>
      </c>
      <c r="O1084" s="128" t="s">
        <v>41</v>
      </c>
      <c r="P1084" s="128">
        <v>1</v>
      </c>
      <c r="Q1084" s="126">
        <f>(D1084*G1084)*B1084</f>
        <v>0</v>
      </c>
    </row>
    <row r="1085" spans="1:17" ht="12.75">
      <c r="A1085" s="144" t="s">
        <v>1438</v>
      </c>
      <c r="B1085" s="114"/>
      <c r="C1085" s="128" t="s">
        <v>41</v>
      </c>
      <c r="D1085" s="128">
        <v>30</v>
      </c>
      <c r="E1085" s="107">
        <v>10</v>
      </c>
      <c r="F1085" s="118">
        <f>G1085*137</f>
        <v>108.23</v>
      </c>
      <c r="G1085" s="142">
        <v>0.79</v>
      </c>
      <c r="H1085" s="132">
        <v>1</v>
      </c>
      <c r="I1085" s="133" t="s">
        <v>195</v>
      </c>
      <c r="J1085" s="128"/>
      <c r="K1085" s="180" t="s">
        <v>1439</v>
      </c>
      <c r="L1085" s="143" t="s">
        <v>983</v>
      </c>
      <c r="M1085" s="137">
        <v>91</v>
      </c>
      <c r="N1085" s="128" t="s">
        <v>44</v>
      </c>
      <c r="O1085" s="128" t="s">
        <v>41</v>
      </c>
      <c r="P1085" s="128">
        <v>1</v>
      </c>
      <c r="Q1085" s="126">
        <f>(D1085*G1085)*B1085</f>
        <v>0</v>
      </c>
    </row>
    <row r="1086" spans="1:17" ht="12.75">
      <c r="A1086" s="144" t="s">
        <v>1440</v>
      </c>
      <c r="B1086" s="114"/>
      <c r="C1086" s="128" t="s">
        <v>41</v>
      </c>
      <c r="D1086" s="128">
        <v>30</v>
      </c>
      <c r="E1086" s="107">
        <v>10</v>
      </c>
      <c r="F1086" s="118">
        <f>G1086*137</f>
        <v>126.04</v>
      </c>
      <c r="G1086" s="142">
        <v>0.92</v>
      </c>
      <c r="H1086" s="132">
        <v>1</v>
      </c>
      <c r="I1086" s="133" t="s">
        <v>195</v>
      </c>
      <c r="J1086" s="128"/>
      <c r="K1086" s="180" t="s">
        <v>1441</v>
      </c>
      <c r="L1086" s="143" t="s">
        <v>983</v>
      </c>
      <c r="M1086" s="137">
        <v>91</v>
      </c>
      <c r="N1086" s="128" t="s">
        <v>44</v>
      </c>
      <c r="O1086" s="128" t="s">
        <v>41</v>
      </c>
      <c r="P1086" s="128">
        <v>1</v>
      </c>
      <c r="Q1086" s="126">
        <f>(D1086*G1086)*B1086</f>
        <v>0</v>
      </c>
    </row>
    <row r="1087" spans="1:17" ht="12.75">
      <c r="A1087" s="144" t="s">
        <v>1442</v>
      </c>
      <c r="B1087" s="114"/>
      <c r="C1087" s="128" t="s">
        <v>41</v>
      </c>
      <c r="D1087" s="128">
        <v>30</v>
      </c>
      <c r="E1087" s="107">
        <v>10</v>
      </c>
      <c r="F1087" s="118">
        <f>G1087*137</f>
        <v>126.04</v>
      </c>
      <c r="G1087" s="142">
        <v>0.92</v>
      </c>
      <c r="H1087" s="132">
        <v>1</v>
      </c>
      <c r="I1087" s="133" t="s">
        <v>195</v>
      </c>
      <c r="J1087" s="128"/>
      <c r="K1087" s="180" t="s">
        <v>1443</v>
      </c>
      <c r="L1087" s="143" t="s">
        <v>983</v>
      </c>
      <c r="M1087" s="137">
        <v>91</v>
      </c>
      <c r="N1087" s="128" t="s">
        <v>44</v>
      </c>
      <c r="O1087" s="128" t="s">
        <v>41</v>
      </c>
      <c r="P1087" s="128">
        <v>1</v>
      </c>
      <c r="Q1087" s="126">
        <f>(D1087*G1087)*B1087</f>
        <v>0</v>
      </c>
    </row>
    <row r="1088" spans="1:17" ht="12.75">
      <c r="A1088" s="144" t="s">
        <v>1444</v>
      </c>
      <c r="B1088" s="114"/>
      <c r="C1088" s="128" t="s">
        <v>41</v>
      </c>
      <c r="D1088" s="128">
        <v>30</v>
      </c>
      <c r="E1088" s="107">
        <v>10</v>
      </c>
      <c r="F1088" s="118">
        <f>G1088*137</f>
        <v>271.26</v>
      </c>
      <c r="G1088" s="142">
        <v>1.98</v>
      </c>
      <c r="H1088" s="132">
        <v>1</v>
      </c>
      <c r="I1088" s="133" t="s">
        <v>195</v>
      </c>
      <c r="J1088" s="128"/>
      <c r="K1088" s="180" t="s">
        <v>1445</v>
      </c>
      <c r="L1088" s="143" t="s">
        <v>983</v>
      </c>
      <c r="M1088" s="137">
        <v>91</v>
      </c>
      <c r="N1088" s="128" t="s">
        <v>44</v>
      </c>
      <c r="O1088" s="128" t="s">
        <v>41</v>
      </c>
      <c r="P1088" s="128">
        <v>1</v>
      </c>
      <c r="Q1088" s="126">
        <f>(D1088*G1088)*B1088</f>
        <v>0</v>
      </c>
    </row>
    <row r="1089" spans="1:17" ht="12.75">
      <c r="A1089" s="181" t="s">
        <v>1446</v>
      </c>
      <c r="B1089" s="114"/>
      <c r="C1089" s="147" t="s">
        <v>41</v>
      </c>
      <c r="D1089" s="147">
        <v>25</v>
      </c>
      <c r="E1089" s="315">
        <v>5</v>
      </c>
      <c r="F1089" s="118">
        <f>G1089*137</f>
        <v>147.96</v>
      </c>
      <c r="G1089" s="142">
        <v>1.08</v>
      </c>
      <c r="H1089" s="132">
        <v>1</v>
      </c>
      <c r="I1089" s="133" t="s">
        <v>195</v>
      </c>
      <c r="J1089" s="128"/>
      <c r="K1089" s="173" t="s">
        <v>1447</v>
      </c>
      <c r="L1089" s="143" t="s">
        <v>439</v>
      </c>
      <c r="M1089" s="137">
        <v>91</v>
      </c>
      <c r="N1089" s="147" t="s">
        <v>44</v>
      </c>
      <c r="O1089" s="147" t="s">
        <v>41</v>
      </c>
      <c r="P1089" s="147">
        <v>1</v>
      </c>
      <c r="Q1089" s="126">
        <f>(D1089*G1089)*B1089</f>
        <v>0</v>
      </c>
    </row>
    <row r="1090" spans="1:17" ht="12.75">
      <c r="A1090" s="181" t="s">
        <v>1448</v>
      </c>
      <c r="B1090" s="114"/>
      <c r="C1090" s="147" t="s">
        <v>41</v>
      </c>
      <c r="D1090" s="147">
        <v>30</v>
      </c>
      <c r="E1090" s="315">
        <v>10</v>
      </c>
      <c r="F1090" s="118">
        <f>G1090*137</f>
        <v>119.19</v>
      </c>
      <c r="G1090" s="142">
        <v>0.87</v>
      </c>
      <c r="H1090" s="132">
        <v>1</v>
      </c>
      <c r="I1090" s="133" t="s">
        <v>195</v>
      </c>
      <c r="J1090" s="147"/>
      <c r="K1090" s="173" t="s">
        <v>1449</v>
      </c>
      <c r="L1090" s="179" t="s">
        <v>350</v>
      </c>
      <c r="M1090" s="137">
        <v>91</v>
      </c>
      <c r="N1090" s="147" t="s">
        <v>44</v>
      </c>
      <c r="O1090" s="147" t="s">
        <v>41</v>
      </c>
      <c r="P1090" s="147">
        <v>1</v>
      </c>
      <c r="Q1090" s="126">
        <f>(D1090*G1090)*B1090</f>
        <v>0</v>
      </c>
    </row>
    <row r="1091" spans="1:17" ht="12.75">
      <c r="A1091" s="181" t="s">
        <v>1450</v>
      </c>
      <c r="B1091" s="114"/>
      <c r="C1091" s="147" t="s">
        <v>41</v>
      </c>
      <c r="D1091" s="147">
        <v>30</v>
      </c>
      <c r="E1091" s="315">
        <v>3</v>
      </c>
      <c r="F1091" s="118">
        <f>G1091*137</f>
        <v>268.52</v>
      </c>
      <c r="G1091" s="142">
        <v>1.96</v>
      </c>
      <c r="H1091" s="132">
        <v>1</v>
      </c>
      <c r="I1091" s="133" t="s">
        <v>195</v>
      </c>
      <c r="J1091" s="128"/>
      <c r="K1091" s="173" t="s">
        <v>1451</v>
      </c>
      <c r="L1091" s="143" t="s">
        <v>983</v>
      </c>
      <c r="M1091" s="137">
        <v>91</v>
      </c>
      <c r="N1091" s="147" t="s">
        <v>44</v>
      </c>
      <c r="O1091" s="147" t="s">
        <v>41</v>
      </c>
      <c r="P1091" s="147">
        <v>1</v>
      </c>
      <c r="Q1091" s="126">
        <f>(D1091*G1091)*B1091</f>
        <v>0</v>
      </c>
    </row>
    <row r="1092" spans="1:17" ht="12.75">
      <c r="A1092" s="144" t="s">
        <v>1452</v>
      </c>
      <c r="B1092" s="114"/>
      <c r="C1092" s="128" t="s">
        <v>41</v>
      </c>
      <c r="D1092" s="128">
        <v>30</v>
      </c>
      <c r="E1092" s="107">
        <v>10</v>
      </c>
      <c r="F1092" s="118">
        <f>G1092*137</f>
        <v>104.12</v>
      </c>
      <c r="G1092" s="142">
        <v>0.76</v>
      </c>
      <c r="H1092" s="132">
        <v>1</v>
      </c>
      <c r="I1092" s="133" t="s">
        <v>195</v>
      </c>
      <c r="J1092" s="128"/>
      <c r="K1092" s="180" t="s">
        <v>363</v>
      </c>
      <c r="L1092" s="143" t="s">
        <v>357</v>
      </c>
      <c r="M1092" s="137">
        <v>91</v>
      </c>
      <c r="N1092" s="128" t="s">
        <v>44</v>
      </c>
      <c r="O1092" s="128" t="s">
        <v>41</v>
      </c>
      <c r="P1092" s="128">
        <v>1</v>
      </c>
      <c r="Q1092" s="126">
        <f>(D1092*G1092)*B1092</f>
        <v>0</v>
      </c>
    </row>
    <row r="1093" spans="1:17" ht="12.75">
      <c r="A1093" s="144" t="s">
        <v>1453</v>
      </c>
      <c r="B1093" s="264"/>
      <c r="C1093" s="128" t="s">
        <v>41</v>
      </c>
      <c r="D1093" s="128">
        <v>25</v>
      </c>
      <c r="E1093" s="107">
        <v>10</v>
      </c>
      <c r="F1093" s="118">
        <f>G1093*137</f>
        <v>95.89999999999999</v>
      </c>
      <c r="G1093" s="142">
        <v>0.7</v>
      </c>
      <c r="H1093" s="132">
        <v>1</v>
      </c>
      <c r="I1093" s="133" t="s">
        <v>195</v>
      </c>
      <c r="J1093" s="128"/>
      <c r="K1093" s="180" t="s">
        <v>1454</v>
      </c>
      <c r="L1093" s="143" t="s">
        <v>128</v>
      </c>
      <c r="M1093" s="137">
        <v>91</v>
      </c>
      <c r="N1093" s="128" t="s">
        <v>44</v>
      </c>
      <c r="O1093" s="128" t="s">
        <v>41</v>
      </c>
      <c r="P1093" s="128">
        <v>1</v>
      </c>
      <c r="Q1093" s="126">
        <f>(D1093*G1093)*B1093</f>
        <v>0</v>
      </c>
    </row>
    <row r="1094" spans="1:17" ht="12.75">
      <c r="A1094" s="144" t="s">
        <v>1455</v>
      </c>
      <c r="B1094" s="264"/>
      <c r="C1094" s="128" t="s">
        <v>41</v>
      </c>
      <c r="D1094" s="128">
        <v>25</v>
      </c>
      <c r="E1094" s="107">
        <v>10</v>
      </c>
      <c r="F1094" s="118">
        <f>G1094*137</f>
        <v>134.26</v>
      </c>
      <c r="G1094" s="142">
        <v>0.98</v>
      </c>
      <c r="H1094" s="132">
        <v>1</v>
      </c>
      <c r="I1094" s="133" t="s">
        <v>195</v>
      </c>
      <c r="J1094" s="128"/>
      <c r="K1094" s="180" t="s">
        <v>1456</v>
      </c>
      <c r="L1094" s="136" t="s">
        <v>350</v>
      </c>
      <c r="M1094" s="137">
        <v>91</v>
      </c>
      <c r="N1094" s="128" t="s">
        <v>44</v>
      </c>
      <c r="O1094" s="128" t="s">
        <v>41</v>
      </c>
      <c r="P1094" s="128">
        <v>1</v>
      </c>
      <c r="Q1094" s="126">
        <f>(D1094*G1094)*B1094</f>
        <v>0</v>
      </c>
    </row>
    <row r="1095" spans="1:17" ht="12.75">
      <c r="A1095" s="144" t="s">
        <v>1457</v>
      </c>
      <c r="B1095" s="264"/>
      <c r="C1095" s="128" t="s">
        <v>41</v>
      </c>
      <c r="D1095" s="128">
        <v>25</v>
      </c>
      <c r="E1095" s="107">
        <v>10</v>
      </c>
      <c r="F1095" s="118">
        <f>G1095*137</f>
        <v>116.45</v>
      </c>
      <c r="G1095" s="142">
        <v>0.85</v>
      </c>
      <c r="H1095" s="132">
        <v>1</v>
      </c>
      <c r="I1095" s="133" t="s">
        <v>195</v>
      </c>
      <c r="J1095" s="128"/>
      <c r="K1095" s="180" t="s">
        <v>1458</v>
      </c>
      <c r="L1095" s="136" t="s">
        <v>350</v>
      </c>
      <c r="M1095" s="137">
        <v>91</v>
      </c>
      <c r="N1095" s="128" t="s">
        <v>44</v>
      </c>
      <c r="O1095" s="128" t="s">
        <v>41</v>
      </c>
      <c r="P1095" s="128">
        <v>1</v>
      </c>
      <c r="Q1095" s="126">
        <f>(D1095*G1095)*B1095</f>
        <v>0</v>
      </c>
    </row>
    <row r="1096" spans="1:17" ht="12.75">
      <c r="A1096" s="205"/>
      <c r="B1096" s="186"/>
      <c r="C1096" s="99"/>
      <c r="D1096" s="99"/>
      <c r="E1096" s="99"/>
      <c r="F1096" s="118">
        <f>G1096*137</f>
        <v>0</v>
      </c>
      <c r="G1096" s="109"/>
      <c r="H1096" s="110"/>
      <c r="I1096" s="111"/>
      <c r="J1096" s="99"/>
      <c r="K1096" s="212" t="s">
        <v>912</v>
      </c>
      <c r="L1096" s="100"/>
      <c r="M1096" s="321"/>
      <c r="N1096" s="99"/>
      <c r="O1096" s="99"/>
      <c r="P1096" s="99"/>
      <c r="Q1096" s="106" t="s">
        <v>15</v>
      </c>
    </row>
    <row r="1097" spans="1:17" ht="12.75">
      <c r="A1097" s="139" t="s">
        <v>1459</v>
      </c>
      <c r="B1097" s="267"/>
      <c r="C1097" s="138" t="s">
        <v>41</v>
      </c>
      <c r="D1097" s="138">
        <v>8</v>
      </c>
      <c r="E1097" s="203">
        <v>1</v>
      </c>
      <c r="F1097" s="118">
        <f>G1097*137</f>
        <v>428.81</v>
      </c>
      <c r="G1097" s="131">
        <v>3.13</v>
      </c>
      <c r="H1097" s="132">
        <v>1</v>
      </c>
      <c r="I1097" s="133" t="s">
        <v>195</v>
      </c>
      <c r="J1097" s="138"/>
      <c r="K1097" s="135" t="s">
        <v>1460</v>
      </c>
      <c r="L1097" s="136" t="s">
        <v>915</v>
      </c>
      <c r="M1097" s="137">
        <v>91</v>
      </c>
      <c r="N1097" s="138" t="s">
        <v>44</v>
      </c>
      <c r="O1097" s="138" t="s">
        <v>41</v>
      </c>
      <c r="P1097" s="138">
        <v>1</v>
      </c>
      <c r="Q1097" s="177">
        <f>(D1097*G1097)*B1097</f>
        <v>0</v>
      </c>
    </row>
    <row r="1098" spans="1:17" ht="12.75">
      <c r="A1098" s="144" t="s">
        <v>1461</v>
      </c>
      <c r="B1098" s="267"/>
      <c r="C1098" s="128" t="s">
        <v>41</v>
      </c>
      <c r="D1098" s="128">
        <v>8</v>
      </c>
      <c r="E1098" s="107">
        <v>1</v>
      </c>
      <c r="F1098" s="118">
        <f>G1098*137</f>
        <v>374.01</v>
      </c>
      <c r="G1098" s="142">
        <v>2.73</v>
      </c>
      <c r="H1098" s="132">
        <v>1</v>
      </c>
      <c r="I1098" s="133" t="s">
        <v>195</v>
      </c>
      <c r="J1098" s="128"/>
      <c r="K1098" s="180" t="s">
        <v>1462</v>
      </c>
      <c r="L1098" s="143" t="s">
        <v>915</v>
      </c>
      <c r="M1098" s="137">
        <v>92</v>
      </c>
      <c r="N1098" s="128" t="s">
        <v>44</v>
      </c>
      <c r="O1098" s="128" t="s">
        <v>41</v>
      </c>
      <c r="P1098" s="128">
        <v>1</v>
      </c>
      <c r="Q1098" s="126">
        <f>(D1098*G1098)*B1098</f>
        <v>0</v>
      </c>
    </row>
    <row r="1099" spans="1:17" ht="12.75">
      <c r="A1099" s="144" t="s">
        <v>1463</v>
      </c>
      <c r="B1099" s="267"/>
      <c r="C1099" s="128" t="s">
        <v>41</v>
      </c>
      <c r="D1099" s="128">
        <v>8</v>
      </c>
      <c r="E1099" s="107">
        <v>1</v>
      </c>
      <c r="F1099" s="118">
        <f>G1099*137</f>
        <v>409.63000000000005</v>
      </c>
      <c r="G1099" s="142">
        <v>2.99</v>
      </c>
      <c r="H1099" s="132">
        <v>1</v>
      </c>
      <c r="I1099" s="133" t="s">
        <v>195</v>
      </c>
      <c r="J1099" s="161"/>
      <c r="K1099" s="180" t="s">
        <v>1464</v>
      </c>
      <c r="L1099" s="143" t="s">
        <v>915</v>
      </c>
      <c r="M1099" s="137">
        <v>92</v>
      </c>
      <c r="N1099" s="128" t="s">
        <v>44</v>
      </c>
      <c r="O1099" s="128" t="s">
        <v>41</v>
      </c>
      <c r="P1099" s="128">
        <v>1</v>
      </c>
      <c r="Q1099" s="126">
        <f>(D1099*G1099)*B1099</f>
        <v>0</v>
      </c>
    </row>
    <row r="1100" spans="1:17" ht="12.75">
      <c r="A1100" s="144" t="s">
        <v>1465</v>
      </c>
      <c r="B1100" s="267"/>
      <c r="C1100" s="128" t="s">
        <v>41</v>
      </c>
      <c r="D1100" s="128">
        <v>8</v>
      </c>
      <c r="E1100" s="107">
        <v>1</v>
      </c>
      <c r="F1100" s="118">
        <f>G1100*137</f>
        <v>416.48</v>
      </c>
      <c r="G1100" s="142">
        <v>3.04</v>
      </c>
      <c r="H1100" s="132">
        <v>1</v>
      </c>
      <c r="I1100" s="133" t="s">
        <v>195</v>
      </c>
      <c r="J1100" s="161"/>
      <c r="K1100" s="180" t="s">
        <v>1466</v>
      </c>
      <c r="L1100" s="143" t="s">
        <v>915</v>
      </c>
      <c r="M1100" s="137">
        <v>92</v>
      </c>
      <c r="N1100" s="128" t="s">
        <v>44</v>
      </c>
      <c r="O1100" s="128" t="s">
        <v>41</v>
      </c>
      <c r="P1100" s="128">
        <v>1</v>
      </c>
      <c r="Q1100" s="126">
        <f>(D1100*G1100)*B1100</f>
        <v>0</v>
      </c>
    </row>
    <row r="1101" spans="1:17" ht="12.75">
      <c r="A1101" s="144" t="s">
        <v>1467</v>
      </c>
      <c r="B1101" s="267"/>
      <c r="C1101" s="128" t="s">
        <v>41</v>
      </c>
      <c r="D1101" s="128">
        <v>8</v>
      </c>
      <c r="E1101" s="107">
        <v>1</v>
      </c>
      <c r="F1101" s="118">
        <f>G1101*137</f>
        <v>382.23</v>
      </c>
      <c r="G1101" s="142">
        <v>2.79</v>
      </c>
      <c r="H1101" s="132">
        <v>1</v>
      </c>
      <c r="I1101" s="133" t="s">
        <v>195</v>
      </c>
      <c r="J1101" s="161"/>
      <c r="K1101" s="180" t="s">
        <v>1468</v>
      </c>
      <c r="L1101" s="143" t="s">
        <v>915</v>
      </c>
      <c r="M1101" s="137">
        <v>92</v>
      </c>
      <c r="N1101" s="128" t="s">
        <v>44</v>
      </c>
      <c r="O1101" s="128" t="s">
        <v>41</v>
      </c>
      <c r="P1101" s="128">
        <v>1</v>
      </c>
      <c r="Q1101" s="126">
        <f>(D1101*G1101)*B1101</f>
        <v>0</v>
      </c>
    </row>
    <row r="1102" spans="1:17" ht="12.75">
      <c r="A1102" s="181" t="s">
        <v>1469</v>
      </c>
      <c r="B1102" s="267"/>
      <c r="C1102" s="147" t="s">
        <v>41</v>
      </c>
      <c r="D1102" s="147">
        <v>10</v>
      </c>
      <c r="E1102" s="315">
        <v>1</v>
      </c>
      <c r="F1102" s="118">
        <f>G1102*137</f>
        <v>549.37</v>
      </c>
      <c r="G1102" s="178">
        <v>4.01</v>
      </c>
      <c r="H1102" s="132">
        <v>1</v>
      </c>
      <c r="I1102" s="133" t="s">
        <v>195</v>
      </c>
      <c r="J1102" s="282"/>
      <c r="K1102" s="173" t="s">
        <v>1470</v>
      </c>
      <c r="L1102" s="179" t="s">
        <v>1471</v>
      </c>
      <c r="M1102" s="137">
        <v>92</v>
      </c>
      <c r="N1102" s="147" t="s">
        <v>44</v>
      </c>
      <c r="O1102" s="147" t="s">
        <v>41</v>
      </c>
      <c r="P1102" s="147">
        <v>1</v>
      </c>
      <c r="Q1102" s="126">
        <f>(D1102*G1102)*B1102</f>
        <v>0</v>
      </c>
    </row>
    <row r="1103" spans="1:17" ht="12.75">
      <c r="A1103" s="181" t="s">
        <v>1472</v>
      </c>
      <c r="B1103" s="267"/>
      <c r="C1103" s="147" t="s">
        <v>41</v>
      </c>
      <c r="D1103" s="147">
        <v>10</v>
      </c>
      <c r="E1103" s="315">
        <v>1</v>
      </c>
      <c r="F1103" s="118">
        <f>G1103*137</f>
        <v>398.67</v>
      </c>
      <c r="G1103" s="178">
        <v>2.91</v>
      </c>
      <c r="H1103" s="132">
        <v>1</v>
      </c>
      <c r="I1103" s="133" t="s">
        <v>195</v>
      </c>
      <c r="J1103" s="282"/>
      <c r="K1103" s="173" t="s">
        <v>1473</v>
      </c>
      <c r="L1103" s="179" t="s">
        <v>1471</v>
      </c>
      <c r="M1103" s="137">
        <v>92</v>
      </c>
      <c r="N1103" s="147" t="s">
        <v>44</v>
      </c>
      <c r="O1103" s="147" t="s">
        <v>41</v>
      </c>
      <c r="P1103" s="147">
        <v>1</v>
      </c>
      <c r="Q1103" s="126">
        <f>(D1103*G1103)*B1103</f>
        <v>0</v>
      </c>
    </row>
    <row r="1104" spans="1:17" ht="12.75">
      <c r="A1104" s="181" t="s">
        <v>1474</v>
      </c>
      <c r="B1104" s="267"/>
      <c r="C1104" s="147" t="s">
        <v>41</v>
      </c>
      <c r="D1104" s="147">
        <v>10</v>
      </c>
      <c r="E1104" s="315">
        <v>1</v>
      </c>
      <c r="F1104" s="118">
        <f>G1104*137</f>
        <v>369.90000000000003</v>
      </c>
      <c r="G1104" s="178">
        <v>2.7</v>
      </c>
      <c r="H1104" s="132">
        <v>1</v>
      </c>
      <c r="I1104" s="133" t="s">
        <v>195</v>
      </c>
      <c r="J1104" s="282"/>
      <c r="K1104" s="173" t="s">
        <v>1475</v>
      </c>
      <c r="L1104" s="179" t="s">
        <v>1471</v>
      </c>
      <c r="M1104" s="137">
        <v>92</v>
      </c>
      <c r="N1104" s="147" t="s">
        <v>44</v>
      </c>
      <c r="O1104" s="147" t="s">
        <v>41</v>
      </c>
      <c r="P1104" s="147">
        <v>1</v>
      </c>
      <c r="Q1104" s="126">
        <f>(D1104*G1104)*B1104</f>
        <v>0</v>
      </c>
    </row>
    <row r="1105" spans="1:17" ht="12.75">
      <c r="A1105" s="181" t="s">
        <v>1476</v>
      </c>
      <c r="B1105" s="267"/>
      <c r="C1105" s="147" t="s">
        <v>41</v>
      </c>
      <c r="D1105" s="147">
        <v>8</v>
      </c>
      <c r="E1105" s="315">
        <v>1</v>
      </c>
      <c r="F1105" s="118">
        <f>G1105*137</f>
        <v>374.01</v>
      </c>
      <c r="G1105" s="178">
        <v>2.73</v>
      </c>
      <c r="H1105" s="132">
        <v>1</v>
      </c>
      <c r="I1105" s="133" t="s">
        <v>195</v>
      </c>
      <c r="J1105" s="282"/>
      <c r="K1105" s="173" t="s">
        <v>1477</v>
      </c>
      <c r="L1105" s="143" t="s">
        <v>915</v>
      </c>
      <c r="M1105" s="137">
        <v>92</v>
      </c>
      <c r="N1105" s="147" t="s">
        <v>44</v>
      </c>
      <c r="O1105" s="147" t="s">
        <v>41</v>
      </c>
      <c r="P1105" s="147">
        <v>1</v>
      </c>
      <c r="Q1105" s="126">
        <f>(D1105*G1105)*B1105</f>
        <v>0</v>
      </c>
    </row>
    <row r="1106" spans="1:17" ht="12.75">
      <c r="A1106" s="181" t="s">
        <v>1478</v>
      </c>
      <c r="B1106" s="267"/>
      <c r="C1106" s="147" t="s">
        <v>41</v>
      </c>
      <c r="D1106" s="147">
        <v>8</v>
      </c>
      <c r="E1106" s="315">
        <v>1</v>
      </c>
      <c r="F1106" s="118">
        <f>G1106*137</f>
        <v>364.42</v>
      </c>
      <c r="G1106" s="178">
        <v>2.66</v>
      </c>
      <c r="H1106" s="132">
        <v>1</v>
      </c>
      <c r="I1106" s="133" t="s">
        <v>195</v>
      </c>
      <c r="J1106" s="282"/>
      <c r="K1106" s="173" t="s">
        <v>1479</v>
      </c>
      <c r="L1106" s="143" t="s">
        <v>915</v>
      </c>
      <c r="M1106" s="137">
        <v>92</v>
      </c>
      <c r="N1106" s="147" t="s">
        <v>44</v>
      </c>
      <c r="O1106" s="147" t="s">
        <v>41</v>
      </c>
      <c r="P1106" s="147">
        <v>1</v>
      </c>
      <c r="Q1106" s="126">
        <f>(D1106*G1106)*B1106</f>
        <v>0</v>
      </c>
    </row>
    <row r="1107" spans="1:17" ht="12.75">
      <c r="A1107" s="181" t="s">
        <v>1480</v>
      </c>
      <c r="B1107" s="267"/>
      <c r="C1107" s="147" t="s">
        <v>41</v>
      </c>
      <c r="D1107" s="147">
        <v>10</v>
      </c>
      <c r="E1107" s="315">
        <v>1</v>
      </c>
      <c r="F1107" s="118">
        <f>G1107*137</f>
        <v>160.29</v>
      </c>
      <c r="G1107" s="178">
        <v>1.17</v>
      </c>
      <c r="H1107" s="132">
        <v>1</v>
      </c>
      <c r="I1107" s="133" t="s">
        <v>195</v>
      </c>
      <c r="J1107" s="282"/>
      <c r="K1107" s="173" t="s">
        <v>1481</v>
      </c>
      <c r="L1107" s="179" t="s">
        <v>691</v>
      </c>
      <c r="M1107" s="137">
        <v>92</v>
      </c>
      <c r="N1107" s="147" t="s">
        <v>44</v>
      </c>
      <c r="O1107" s="147" t="s">
        <v>41</v>
      </c>
      <c r="P1107" s="147">
        <v>1</v>
      </c>
      <c r="Q1107" s="126">
        <f>(D1107*G1107)*B1107</f>
        <v>0</v>
      </c>
    </row>
    <row r="1108" spans="1:17" ht="12.75">
      <c r="A1108" s="205"/>
      <c r="B1108" s="186"/>
      <c r="C1108" s="99"/>
      <c r="D1108" s="99"/>
      <c r="E1108" s="99"/>
      <c r="F1108" s="118">
        <f>G1108*137</f>
        <v>0</v>
      </c>
      <c r="G1108" s="109"/>
      <c r="H1108" s="110"/>
      <c r="I1108" s="111"/>
      <c r="J1108" s="320"/>
      <c r="K1108" s="212" t="s">
        <v>707</v>
      </c>
      <c r="L1108" s="100"/>
      <c r="M1108" s="321"/>
      <c r="N1108" s="99"/>
      <c r="O1108" s="99"/>
      <c r="P1108" s="99"/>
      <c r="Q1108" s="106" t="s">
        <v>15</v>
      </c>
    </row>
    <row r="1109" spans="1:17" ht="12.75">
      <c r="A1109" s="139" t="s">
        <v>1482</v>
      </c>
      <c r="B1109" s="267"/>
      <c r="C1109" s="138" t="s">
        <v>41</v>
      </c>
      <c r="D1109" s="138">
        <v>15</v>
      </c>
      <c r="E1109" s="203">
        <v>2</v>
      </c>
      <c r="F1109" s="118">
        <f>G1109*137</f>
        <v>141.11</v>
      </c>
      <c r="G1109" s="142">
        <v>1.03</v>
      </c>
      <c r="H1109" s="132">
        <v>1</v>
      </c>
      <c r="I1109" s="133" t="s">
        <v>195</v>
      </c>
      <c r="J1109" s="213" t="s">
        <v>712</v>
      </c>
      <c r="K1109" s="135" t="s">
        <v>1483</v>
      </c>
      <c r="L1109" s="136" t="s">
        <v>1008</v>
      </c>
      <c r="M1109" s="137">
        <v>92</v>
      </c>
      <c r="N1109" s="138" t="s">
        <v>44</v>
      </c>
      <c r="O1109" s="138" t="s">
        <v>41</v>
      </c>
      <c r="P1109" s="138">
        <v>1</v>
      </c>
      <c r="Q1109" s="177">
        <f>(D1109*G1109)*B1109</f>
        <v>0</v>
      </c>
    </row>
    <row r="1110" spans="1:17" ht="12.75">
      <c r="A1110" s="139" t="s">
        <v>1484</v>
      </c>
      <c r="B1110" s="267"/>
      <c r="C1110" s="138" t="s">
        <v>41</v>
      </c>
      <c r="D1110" s="138">
        <v>15</v>
      </c>
      <c r="E1110" s="203">
        <v>2</v>
      </c>
      <c r="F1110" s="118">
        <f>G1110*137</f>
        <v>141.11</v>
      </c>
      <c r="G1110" s="142">
        <v>1.03</v>
      </c>
      <c r="H1110" s="132">
        <v>1</v>
      </c>
      <c r="I1110" s="133" t="s">
        <v>195</v>
      </c>
      <c r="J1110" s="213" t="s">
        <v>712</v>
      </c>
      <c r="K1110" s="135" t="s">
        <v>1485</v>
      </c>
      <c r="L1110" s="136" t="s">
        <v>1008</v>
      </c>
      <c r="M1110" s="137">
        <v>92</v>
      </c>
      <c r="N1110" s="138" t="s">
        <v>44</v>
      </c>
      <c r="O1110" s="138" t="s">
        <v>41</v>
      </c>
      <c r="P1110" s="138">
        <v>1</v>
      </c>
      <c r="Q1110" s="126">
        <f>(D1110*G1110)*B1110</f>
        <v>0</v>
      </c>
    </row>
    <row r="1111" spans="1:17" ht="12.75">
      <c r="A1111" s="139" t="s">
        <v>1486</v>
      </c>
      <c r="B1111" s="267"/>
      <c r="C1111" s="138" t="s">
        <v>41</v>
      </c>
      <c r="D1111" s="138">
        <v>15</v>
      </c>
      <c r="E1111" s="203">
        <v>2</v>
      </c>
      <c r="F1111" s="118">
        <f>G1111*137</f>
        <v>117.82</v>
      </c>
      <c r="G1111" s="142">
        <v>0.86</v>
      </c>
      <c r="H1111" s="132">
        <v>1</v>
      </c>
      <c r="I1111" s="133" t="s">
        <v>195</v>
      </c>
      <c r="J1111" s="213" t="s">
        <v>712</v>
      </c>
      <c r="K1111" s="135" t="s">
        <v>1487</v>
      </c>
      <c r="L1111" s="136" t="s">
        <v>1008</v>
      </c>
      <c r="M1111" s="137">
        <v>92</v>
      </c>
      <c r="N1111" s="138" t="s">
        <v>44</v>
      </c>
      <c r="O1111" s="138" t="s">
        <v>41</v>
      </c>
      <c r="P1111" s="138">
        <v>1</v>
      </c>
      <c r="Q1111" s="126">
        <f>(D1111*G1111)*B1111</f>
        <v>0</v>
      </c>
    </row>
    <row r="1112" spans="1:17" ht="12.75">
      <c r="A1112" s="139" t="s">
        <v>1488</v>
      </c>
      <c r="B1112" s="267"/>
      <c r="C1112" s="138" t="s">
        <v>41</v>
      </c>
      <c r="D1112" s="138">
        <v>15</v>
      </c>
      <c r="E1112" s="203">
        <v>2</v>
      </c>
      <c r="F1112" s="118">
        <f>G1112*137</f>
        <v>158.92</v>
      </c>
      <c r="G1112" s="142">
        <v>1.16</v>
      </c>
      <c r="H1112" s="132">
        <v>1</v>
      </c>
      <c r="I1112" s="133" t="s">
        <v>195</v>
      </c>
      <c r="J1112" s="213" t="s">
        <v>1489</v>
      </c>
      <c r="K1112" s="135" t="s">
        <v>1490</v>
      </c>
      <c r="L1112" s="136" t="s">
        <v>1008</v>
      </c>
      <c r="M1112" s="137">
        <v>92</v>
      </c>
      <c r="N1112" s="138" t="s">
        <v>44</v>
      </c>
      <c r="O1112" s="138" t="s">
        <v>41</v>
      </c>
      <c r="P1112" s="138">
        <v>1</v>
      </c>
      <c r="Q1112" s="126">
        <f>(D1112*G1112)*B1112</f>
        <v>0</v>
      </c>
    </row>
    <row r="1113" spans="1:17" ht="12.75">
      <c r="A1113" s="139" t="s">
        <v>1491</v>
      </c>
      <c r="B1113" s="267"/>
      <c r="C1113" s="138" t="s">
        <v>41</v>
      </c>
      <c r="D1113" s="138">
        <v>15</v>
      </c>
      <c r="E1113" s="203">
        <v>2</v>
      </c>
      <c r="F1113" s="118">
        <f>G1113*137</f>
        <v>158.92</v>
      </c>
      <c r="G1113" s="142">
        <v>1.16</v>
      </c>
      <c r="H1113" s="132">
        <v>1</v>
      </c>
      <c r="I1113" s="133" t="s">
        <v>195</v>
      </c>
      <c r="J1113" s="213" t="s">
        <v>1492</v>
      </c>
      <c r="K1113" s="135" t="s">
        <v>1493</v>
      </c>
      <c r="L1113" s="136" t="s">
        <v>1008</v>
      </c>
      <c r="M1113" s="137">
        <v>92</v>
      </c>
      <c r="N1113" s="138" t="s">
        <v>44</v>
      </c>
      <c r="O1113" s="138" t="s">
        <v>41</v>
      </c>
      <c r="P1113" s="138">
        <v>1</v>
      </c>
      <c r="Q1113" s="126">
        <f>(D1113*G1113)*B1113</f>
        <v>0</v>
      </c>
    </row>
    <row r="1114" spans="1:17" ht="12.75">
      <c r="A1114" s="139" t="s">
        <v>1494</v>
      </c>
      <c r="B1114" s="267"/>
      <c r="C1114" s="138" t="s">
        <v>41</v>
      </c>
      <c r="D1114" s="138">
        <v>15</v>
      </c>
      <c r="E1114" s="203">
        <v>2</v>
      </c>
      <c r="F1114" s="118">
        <f>G1114*137</f>
        <v>158.92</v>
      </c>
      <c r="G1114" s="142">
        <v>1.16</v>
      </c>
      <c r="H1114" s="132">
        <v>1</v>
      </c>
      <c r="I1114" s="133" t="s">
        <v>195</v>
      </c>
      <c r="J1114" s="161" t="s">
        <v>1492</v>
      </c>
      <c r="K1114" s="135" t="s">
        <v>1495</v>
      </c>
      <c r="L1114" s="143" t="s">
        <v>1008</v>
      </c>
      <c r="M1114" s="137">
        <v>92</v>
      </c>
      <c r="N1114" s="138" t="s">
        <v>44</v>
      </c>
      <c r="O1114" s="138" t="s">
        <v>41</v>
      </c>
      <c r="P1114" s="138">
        <v>1</v>
      </c>
      <c r="Q1114" s="126">
        <f>(D1114*G1114)*B1114</f>
        <v>0</v>
      </c>
    </row>
    <row r="1115" spans="1:17" ht="12.75">
      <c r="A1115" s="139" t="s">
        <v>1496</v>
      </c>
      <c r="B1115" s="267"/>
      <c r="C1115" s="138" t="s">
        <v>41</v>
      </c>
      <c r="D1115" s="138">
        <v>15</v>
      </c>
      <c r="E1115" s="203">
        <v>2</v>
      </c>
      <c r="F1115" s="118">
        <f>G1115*137</f>
        <v>157.54999999999998</v>
      </c>
      <c r="G1115" s="142">
        <v>1.15</v>
      </c>
      <c r="H1115" s="132">
        <v>1</v>
      </c>
      <c r="I1115" s="133" t="s">
        <v>195</v>
      </c>
      <c r="J1115" s="161" t="s">
        <v>709</v>
      </c>
      <c r="K1115" s="135" t="s">
        <v>1082</v>
      </c>
      <c r="L1115" s="143" t="s">
        <v>1008</v>
      </c>
      <c r="M1115" s="137">
        <v>93</v>
      </c>
      <c r="N1115" s="138" t="s">
        <v>44</v>
      </c>
      <c r="O1115" s="138" t="s">
        <v>41</v>
      </c>
      <c r="P1115" s="138">
        <v>1</v>
      </c>
      <c r="Q1115" s="126">
        <f>(D1115*G1115)*B1115</f>
        <v>0</v>
      </c>
    </row>
    <row r="1116" spans="1:17" ht="12.75">
      <c r="A1116" s="139" t="s">
        <v>1497</v>
      </c>
      <c r="B1116" s="267"/>
      <c r="C1116" s="138" t="s">
        <v>41</v>
      </c>
      <c r="D1116" s="138">
        <v>15</v>
      </c>
      <c r="E1116" s="203">
        <v>2</v>
      </c>
      <c r="F1116" s="118">
        <f>G1116*137</f>
        <v>138.37</v>
      </c>
      <c r="G1116" s="142">
        <v>1.01</v>
      </c>
      <c r="H1116" s="132">
        <v>1</v>
      </c>
      <c r="I1116" s="133" t="s">
        <v>195</v>
      </c>
      <c r="J1116" s="161" t="s">
        <v>709</v>
      </c>
      <c r="K1116" s="135" t="s">
        <v>1498</v>
      </c>
      <c r="L1116" s="143" t="s">
        <v>1008</v>
      </c>
      <c r="M1116" s="137">
        <v>93</v>
      </c>
      <c r="N1116" s="138" t="s">
        <v>44</v>
      </c>
      <c r="O1116" s="138" t="s">
        <v>41</v>
      </c>
      <c r="P1116" s="138">
        <v>1</v>
      </c>
      <c r="Q1116" s="126">
        <f>(D1116*G1116)*B1116</f>
        <v>0</v>
      </c>
    </row>
    <row r="1117" spans="1:17" ht="12.75">
      <c r="A1117" s="139" t="s">
        <v>1499</v>
      </c>
      <c r="B1117" s="267"/>
      <c r="C1117" s="138" t="s">
        <v>41</v>
      </c>
      <c r="D1117" s="138">
        <v>15</v>
      </c>
      <c r="E1117" s="203">
        <v>2</v>
      </c>
      <c r="F1117" s="118">
        <f>G1117*137</f>
        <v>138.37</v>
      </c>
      <c r="G1117" s="142">
        <v>1.01</v>
      </c>
      <c r="H1117" s="132">
        <v>1</v>
      </c>
      <c r="I1117" s="133" t="s">
        <v>195</v>
      </c>
      <c r="J1117" s="161" t="s">
        <v>709</v>
      </c>
      <c r="K1117" s="135" t="s">
        <v>1500</v>
      </c>
      <c r="L1117" s="143" t="s">
        <v>1008</v>
      </c>
      <c r="M1117" s="137">
        <v>93</v>
      </c>
      <c r="N1117" s="138" t="s">
        <v>44</v>
      </c>
      <c r="O1117" s="138" t="s">
        <v>41</v>
      </c>
      <c r="P1117" s="138">
        <v>1</v>
      </c>
      <c r="Q1117" s="126">
        <f>(D1117*G1117)*B1117</f>
        <v>0</v>
      </c>
    </row>
    <row r="1118" spans="1:17" ht="12.75">
      <c r="A1118" s="139" t="s">
        <v>1501</v>
      </c>
      <c r="B1118" s="267"/>
      <c r="C1118" s="138" t="s">
        <v>41</v>
      </c>
      <c r="D1118" s="138">
        <v>15</v>
      </c>
      <c r="E1118" s="203">
        <v>2</v>
      </c>
      <c r="F1118" s="118">
        <f>G1118*137</f>
        <v>138.37</v>
      </c>
      <c r="G1118" s="142">
        <v>1.01</v>
      </c>
      <c r="H1118" s="132">
        <v>1</v>
      </c>
      <c r="I1118" s="133" t="s">
        <v>195</v>
      </c>
      <c r="J1118" s="161" t="s">
        <v>709</v>
      </c>
      <c r="K1118" s="135" t="s">
        <v>1502</v>
      </c>
      <c r="L1118" s="143" t="s">
        <v>1008</v>
      </c>
      <c r="M1118" s="137">
        <v>93</v>
      </c>
      <c r="N1118" s="138" t="s">
        <v>44</v>
      </c>
      <c r="O1118" s="138" t="s">
        <v>41</v>
      </c>
      <c r="P1118" s="138">
        <v>1</v>
      </c>
      <c r="Q1118" s="126">
        <f>(D1118*G1118)*B1118</f>
        <v>0</v>
      </c>
    </row>
    <row r="1119" spans="1:17" ht="12.75">
      <c r="A1119" s="158" t="s">
        <v>1503</v>
      </c>
      <c r="B1119" s="267"/>
      <c r="C1119" s="146" t="s">
        <v>41</v>
      </c>
      <c r="D1119" s="146">
        <v>15</v>
      </c>
      <c r="E1119" s="160">
        <v>2</v>
      </c>
      <c r="F1119" s="118">
        <f>G1119*137</f>
        <v>153.44000000000003</v>
      </c>
      <c r="G1119" s="178">
        <v>1.12</v>
      </c>
      <c r="H1119" s="132">
        <v>1</v>
      </c>
      <c r="I1119" s="133" t="s">
        <v>195</v>
      </c>
      <c r="J1119" s="282" t="s">
        <v>1504</v>
      </c>
      <c r="K1119" s="164" t="s">
        <v>1505</v>
      </c>
      <c r="L1119" s="179" t="s">
        <v>1008</v>
      </c>
      <c r="M1119" s="137">
        <v>93</v>
      </c>
      <c r="N1119" s="146" t="s">
        <v>44</v>
      </c>
      <c r="O1119" s="146" t="s">
        <v>41</v>
      </c>
      <c r="P1119" s="146">
        <v>1</v>
      </c>
      <c r="Q1119" s="126">
        <f>(D1119*G1119)*B1119</f>
        <v>0</v>
      </c>
    </row>
    <row r="1120" spans="1:17" ht="12.75">
      <c r="A1120" s="205"/>
      <c r="B1120" s="186"/>
      <c r="C1120" s="99"/>
      <c r="D1120" s="99"/>
      <c r="E1120" s="99"/>
      <c r="F1120" s="118">
        <f>G1120*137</f>
        <v>0</v>
      </c>
      <c r="G1120" s="109"/>
      <c r="H1120" s="110"/>
      <c r="I1120" s="111"/>
      <c r="J1120" s="320"/>
      <c r="K1120" s="212" t="s">
        <v>1364</v>
      </c>
      <c r="L1120" s="100"/>
      <c r="M1120" s="194"/>
      <c r="N1120" s="99"/>
      <c r="O1120" s="99"/>
      <c r="P1120" s="99"/>
      <c r="Q1120" s="106" t="s">
        <v>15</v>
      </c>
    </row>
    <row r="1121" spans="1:17" ht="12.75">
      <c r="A1121" s="139" t="s">
        <v>1506</v>
      </c>
      <c r="B1121" s="267"/>
      <c r="C1121" s="138" t="s">
        <v>41</v>
      </c>
      <c r="D1121" s="138">
        <v>15</v>
      </c>
      <c r="E1121" s="203">
        <v>1</v>
      </c>
      <c r="F1121" s="118">
        <f>G1121*137</f>
        <v>123.3</v>
      </c>
      <c r="G1121" s="131">
        <v>0.9</v>
      </c>
      <c r="H1121" s="132">
        <v>1</v>
      </c>
      <c r="I1121" s="133" t="s">
        <v>195</v>
      </c>
      <c r="J1121" s="161" t="s">
        <v>1507</v>
      </c>
      <c r="K1121" s="135" t="s">
        <v>1508</v>
      </c>
      <c r="L1121" s="143" t="s">
        <v>983</v>
      </c>
      <c r="M1121" s="137">
        <v>93</v>
      </c>
      <c r="N1121" s="138" t="s">
        <v>44</v>
      </c>
      <c r="O1121" s="138" t="s">
        <v>41</v>
      </c>
      <c r="P1121" s="138">
        <v>1</v>
      </c>
      <c r="Q1121" s="177">
        <f>(D1121*G1121)*B1121</f>
        <v>0</v>
      </c>
    </row>
    <row r="1122" spans="1:17" ht="12.75">
      <c r="A1122" s="139" t="s">
        <v>1509</v>
      </c>
      <c r="B1122" s="267"/>
      <c r="C1122" s="138" t="s">
        <v>41</v>
      </c>
      <c r="D1122" s="138">
        <v>15</v>
      </c>
      <c r="E1122" s="203">
        <v>1</v>
      </c>
      <c r="F1122" s="118">
        <f>G1122*137</f>
        <v>123.3</v>
      </c>
      <c r="G1122" s="131">
        <v>0.9</v>
      </c>
      <c r="H1122" s="132">
        <v>1</v>
      </c>
      <c r="I1122" s="133" t="s">
        <v>195</v>
      </c>
      <c r="J1122" s="213" t="s">
        <v>1507</v>
      </c>
      <c r="K1122" s="135" t="s">
        <v>1510</v>
      </c>
      <c r="L1122" s="136" t="s">
        <v>983</v>
      </c>
      <c r="M1122" s="137">
        <v>93</v>
      </c>
      <c r="N1122" s="138" t="s">
        <v>44</v>
      </c>
      <c r="O1122" s="138" t="s">
        <v>41</v>
      </c>
      <c r="P1122" s="138">
        <v>1</v>
      </c>
      <c r="Q1122" s="126">
        <f>(D1122*G1122)*B1122</f>
        <v>0</v>
      </c>
    </row>
    <row r="1123" spans="1:17" ht="12.75">
      <c r="A1123" s="139" t="s">
        <v>1511</v>
      </c>
      <c r="B1123" s="267"/>
      <c r="C1123" s="138" t="s">
        <v>41</v>
      </c>
      <c r="D1123" s="138">
        <v>15</v>
      </c>
      <c r="E1123" s="203">
        <v>1</v>
      </c>
      <c r="F1123" s="118">
        <f>G1123*137</f>
        <v>123.3</v>
      </c>
      <c r="G1123" s="131">
        <v>0.9</v>
      </c>
      <c r="H1123" s="132">
        <v>1</v>
      </c>
      <c r="I1123" s="133" t="s">
        <v>195</v>
      </c>
      <c r="J1123" s="161" t="s">
        <v>1507</v>
      </c>
      <c r="K1123" s="135" t="s">
        <v>1512</v>
      </c>
      <c r="L1123" s="143" t="s">
        <v>983</v>
      </c>
      <c r="M1123" s="137">
        <v>93</v>
      </c>
      <c r="N1123" s="138" t="s">
        <v>44</v>
      </c>
      <c r="O1123" s="138" t="s">
        <v>41</v>
      </c>
      <c r="P1123" s="138">
        <v>1</v>
      </c>
      <c r="Q1123" s="126">
        <f>(D1123*G1123)*B1123</f>
        <v>0</v>
      </c>
    </row>
    <row r="1124" spans="1:17" ht="12.75">
      <c r="A1124" s="158" t="s">
        <v>1513</v>
      </c>
      <c r="B1124" s="267"/>
      <c r="C1124" s="146" t="s">
        <v>41</v>
      </c>
      <c r="D1124" s="146">
        <v>15</v>
      </c>
      <c r="E1124" s="160">
        <v>1</v>
      </c>
      <c r="F1124" s="118">
        <f>G1124*137</f>
        <v>124.67</v>
      </c>
      <c r="G1124" s="131">
        <v>0.91</v>
      </c>
      <c r="H1124" s="132">
        <v>1</v>
      </c>
      <c r="I1124" s="133" t="s">
        <v>195</v>
      </c>
      <c r="J1124" s="282" t="s">
        <v>1507</v>
      </c>
      <c r="K1124" s="164" t="s">
        <v>1514</v>
      </c>
      <c r="L1124" s="179" t="s">
        <v>983</v>
      </c>
      <c r="M1124" s="137">
        <v>93</v>
      </c>
      <c r="N1124" s="146" t="s">
        <v>44</v>
      </c>
      <c r="O1124" s="146" t="s">
        <v>41</v>
      </c>
      <c r="P1124" s="146">
        <v>1</v>
      </c>
      <c r="Q1124" s="126">
        <f>(D1124*G1124)*B1124</f>
        <v>0</v>
      </c>
    </row>
    <row r="1125" spans="1:17" ht="12.75">
      <c r="A1125" s="205"/>
      <c r="B1125" s="186"/>
      <c r="C1125" s="99"/>
      <c r="D1125" s="99"/>
      <c r="E1125" s="99"/>
      <c r="F1125" s="118">
        <f>G1125*137</f>
        <v>0</v>
      </c>
      <c r="G1125" s="109"/>
      <c r="H1125" s="110"/>
      <c r="I1125" s="111"/>
      <c r="J1125" s="99"/>
      <c r="K1125" s="212" t="s">
        <v>1515</v>
      </c>
      <c r="L1125" s="100"/>
      <c r="M1125" s="194"/>
      <c r="N1125" s="99"/>
      <c r="O1125" s="99"/>
      <c r="P1125" s="99"/>
      <c r="Q1125" s="106" t="s">
        <v>15</v>
      </c>
    </row>
    <row r="1126" spans="1:17" ht="12.75">
      <c r="A1126" s="139" t="s">
        <v>1516</v>
      </c>
      <c r="B1126" s="267"/>
      <c r="C1126" s="138" t="s">
        <v>41</v>
      </c>
      <c r="D1126" s="138">
        <v>10</v>
      </c>
      <c r="E1126" s="203">
        <v>1</v>
      </c>
      <c r="F1126" s="118">
        <f>G1126*137</f>
        <v>212.35</v>
      </c>
      <c r="G1126" s="131">
        <v>1.55</v>
      </c>
      <c r="H1126" s="132">
        <v>1</v>
      </c>
      <c r="I1126" s="133" t="s">
        <v>195</v>
      </c>
      <c r="J1126" s="138"/>
      <c r="K1126" s="135" t="s">
        <v>1517</v>
      </c>
      <c r="L1126" s="136" t="s">
        <v>1518</v>
      </c>
      <c r="M1126" s="321">
        <v>93</v>
      </c>
      <c r="N1126" s="138" t="s">
        <v>44</v>
      </c>
      <c r="O1126" s="138" t="s">
        <v>41</v>
      </c>
      <c r="P1126" s="138">
        <v>1</v>
      </c>
      <c r="Q1126" s="177">
        <f>(D1126*G1126)*B1126</f>
        <v>0</v>
      </c>
    </row>
    <row r="1127" spans="1:17" ht="12.75">
      <c r="A1127" s="139" t="s">
        <v>1519</v>
      </c>
      <c r="B1127" s="267"/>
      <c r="C1127" s="138" t="s">
        <v>41</v>
      </c>
      <c r="D1127" s="138">
        <v>10</v>
      </c>
      <c r="E1127" s="203">
        <v>1</v>
      </c>
      <c r="F1127" s="118">
        <f>G1127*137</f>
        <v>173.99</v>
      </c>
      <c r="G1127" s="142">
        <v>1.27</v>
      </c>
      <c r="H1127" s="132">
        <v>1</v>
      </c>
      <c r="I1127" s="133" t="s">
        <v>195</v>
      </c>
      <c r="J1127" s="128"/>
      <c r="K1127" s="135" t="s">
        <v>1520</v>
      </c>
      <c r="L1127" s="136" t="s">
        <v>1518</v>
      </c>
      <c r="M1127" s="321">
        <v>93</v>
      </c>
      <c r="N1127" s="138" t="s">
        <v>44</v>
      </c>
      <c r="O1127" s="138" t="s">
        <v>41</v>
      </c>
      <c r="P1127" s="138">
        <v>1</v>
      </c>
      <c r="Q1127" s="126">
        <f>(D1127*G1127)*B1127</f>
        <v>0</v>
      </c>
    </row>
    <row r="1128" spans="1:17" ht="12.75">
      <c r="A1128" s="139" t="s">
        <v>1521</v>
      </c>
      <c r="B1128" s="267"/>
      <c r="C1128" s="138" t="s">
        <v>41</v>
      </c>
      <c r="D1128" s="138">
        <v>10</v>
      </c>
      <c r="E1128" s="203">
        <v>1</v>
      </c>
      <c r="F1128" s="118">
        <f>G1128*137</f>
        <v>193.17</v>
      </c>
      <c r="G1128" s="142">
        <v>1.41</v>
      </c>
      <c r="H1128" s="132">
        <v>1</v>
      </c>
      <c r="I1128" s="133" t="s">
        <v>195</v>
      </c>
      <c r="J1128" s="128"/>
      <c r="K1128" s="135" t="s">
        <v>1522</v>
      </c>
      <c r="L1128" s="136" t="s">
        <v>1518</v>
      </c>
      <c r="M1128" s="321">
        <v>93</v>
      </c>
      <c r="N1128" s="138" t="s">
        <v>44</v>
      </c>
      <c r="O1128" s="138" t="s">
        <v>41</v>
      </c>
      <c r="P1128" s="138">
        <v>1</v>
      </c>
      <c r="Q1128" s="126">
        <f>(D1128*G1128)*B1128</f>
        <v>0</v>
      </c>
    </row>
    <row r="1129" spans="1:17" ht="12.75">
      <c r="A1129" s="149" t="s">
        <v>1523</v>
      </c>
      <c r="B1129" s="267"/>
      <c r="C1129" s="151" t="s">
        <v>41</v>
      </c>
      <c r="D1129" s="151">
        <v>10</v>
      </c>
      <c r="E1129" s="251">
        <v>1</v>
      </c>
      <c r="F1129" s="118">
        <f>G1129*137</f>
        <v>293.18</v>
      </c>
      <c r="G1129" s="119">
        <v>2.14</v>
      </c>
      <c r="H1129" s="120">
        <v>1</v>
      </c>
      <c r="I1129" s="121" t="s">
        <v>195</v>
      </c>
      <c r="J1129" s="115"/>
      <c r="K1129" s="123" t="s">
        <v>1524</v>
      </c>
      <c r="L1129" s="254" t="s">
        <v>1518</v>
      </c>
      <c r="M1129" s="322">
        <v>93</v>
      </c>
      <c r="N1129" s="151" t="s">
        <v>44</v>
      </c>
      <c r="O1129" s="151" t="s">
        <v>41</v>
      </c>
      <c r="P1129" s="151">
        <v>1</v>
      </c>
      <c r="Q1129" s="126">
        <f>(D1129*G1129)*B1129</f>
        <v>0</v>
      </c>
    </row>
    <row r="1130" spans="1:17" ht="12.75">
      <c r="A1130" s="144" t="s">
        <v>1525</v>
      </c>
      <c r="B1130" s="267"/>
      <c r="C1130" s="128" t="s">
        <v>41</v>
      </c>
      <c r="D1130" s="128">
        <v>10</v>
      </c>
      <c r="E1130" s="107">
        <v>1</v>
      </c>
      <c r="F1130" s="118">
        <f>G1130*137</f>
        <v>213.72</v>
      </c>
      <c r="G1130" s="142">
        <v>1.56</v>
      </c>
      <c r="H1130" s="132">
        <v>1</v>
      </c>
      <c r="I1130" s="133" t="s">
        <v>195</v>
      </c>
      <c r="J1130" s="128"/>
      <c r="K1130" s="180" t="s">
        <v>1526</v>
      </c>
      <c r="L1130" s="136" t="s">
        <v>1518</v>
      </c>
      <c r="M1130" s="321">
        <v>93</v>
      </c>
      <c r="N1130" s="128" t="s">
        <v>44</v>
      </c>
      <c r="O1130" s="128" t="s">
        <v>41</v>
      </c>
      <c r="P1130" s="128">
        <v>1</v>
      </c>
      <c r="Q1130" s="126">
        <f>(D1130*G1130)*B1130</f>
        <v>0</v>
      </c>
    </row>
    <row r="1131" spans="1:130" s="98" customFormat="1" ht="12.75">
      <c r="A1131" s="190"/>
      <c r="B1131" s="186"/>
      <c r="C1131" s="99"/>
      <c r="D1131" s="145">
        <f>(SUM(B211:B1130)/4)</f>
        <v>0</v>
      </c>
      <c r="E1131" s="99"/>
      <c r="F1131" s="118">
        <f>G1131*137</f>
        <v>0</v>
      </c>
      <c r="G1131" s="101"/>
      <c r="H1131" s="102"/>
      <c r="I1131" s="103"/>
      <c r="J1131" s="100"/>
      <c r="K1131" s="323"/>
      <c r="L1131" s="99"/>
      <c r="M1131" s="109"/>
      <c r="N1131" s="99"/>
      <c r="O1131" s="99"/>
      <c r="P1131" s="99"/>
      <c r="Q1131" s="106" t="s">
        <v>15</v>
      </c>
      <c r="R1131" s="62"/>
      <c r="S1131" s="62"/>
      <c r="T1131" s="62"/>
      <c r="U1131" s="62"/>
      <c r="V1131" s="62"/>
      <c r="W1131" s="62"/>
      <c r="X1131" s="62"/>
      <c r="Y1131" s="62"/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2"/>
      <c r="AV1131" s="62"/>
      <c r="AW1131" s="62"/>
      <c r="AX1131" s="62"/>
      <c r="AY1131" s="62"/>
      <c r="AZ1131" s="62"/>
      <c r="BA1131" s="62"/>
      <c r="BB1131" s="62"/>
      <c r="BC1131" s="62"/>
      <c r="BD1131" s="62"/>
      <c r="BE1131" s="62"/>
      <c r="BF1131" s="62"/>
      <c r="BG1131" s="62"/>
      <c r="BH1131" s="62"/>
      <c r="BI1131" s="62"/>
      <c r="BJ1131" s="62"/>
      <c r="BK1131" s="62"/>
      <c r="BL1131" s="62"/>
      <c r="BM1131" s="62"/>
      <c r="BN1131" s="62"/>
      <c r="BO1131" s="62"/>
      <c r="BP1131" s="62"/>
      <c r="BQ1131" s="62"/>
      <c r="BR1131" s="62"/>
      <c r="BS1131" s="62"/>
      <c r="BT1131" s="62"/>
      <c r="BU1131" s="62"/>
      <c r="BV1131" s="62"/>
      <c r="BW1131" s="62"/>
      <c r="BX1131" s="62"/>
      <c r="BY1131" s="62"/>
      <c r="BZ1131" s="62"/>
      <c r="CA1131" s="62"/>
      <c r="CB1131" s="62"/>
      <c r="CC1131" s="62"/>
      <c r="CD1131" s="62"/>
      <c r="CE1131" s="62"/>
      <c r="CF1131" s="62"/>
      <c r="CG1131" s="62"/>
      <c r="CH1131" s="62"/>
      <c r="CI1131" s="62"/>
      <c r="CJ1131" s="62"/>
      <c r="CK1131" s="62"/>
      <c r="CL1131" s="62"/>
      <c r="CM1131" s="62"/>
      <c r="CN1131" s="62"/>
      <c r="CO1131" s="62"/>
      <c r="CP1131" s="62"/>
      <c r="CQ1131" s="62"/>
      <c r="CR1131" s="62"/>
      <c r="CS1131" s="62"/>
      <c r="CT1131" s="62"/>
      <c r="CU1131" s="62"/>
      <c r="CV1131" s="62"/>
      <c r="CW1131" s="62"/>
      <c r="CX1131" s="62"/>
      <c r="CY1131" s="62"/>
      <c r="CZ1131" s="62"/>
      <c r="DA1131" s="62"/>
      <c r="DB1131" s="62"/>
      <c r="DC1131" s="62"/>
      <c r="DD1131" s="62"/>
      <c r="DE1131" s="62"/>
      <c r="DF1131" s="62"/>
      <c r="DG1131" s="62"/>
      <c r="DH1131" s="62"/>
      <c r="DI1131" s="62"/>
      <c r="DJ1131" s="62"/>
      <c r="DK1131" s="62"/>
      <c r="DL1131" s="62"/>
      <c r="DM1131" s="62"/>
      <c r="DN1131" s="62"/>
      <c r="DO1131" s="62"/>
      <c r="DP1131" s="62"/>
      <c r="DQ1131" s="62"/>
      <c r="DR1131" s="62"/>
      <c r="DS1131" s="62"/>
      <c r="DT1131" s="62"/>
      <c r="DU1131" s="62"/>
      <c r="DV1131" s="62"/>
      <c r="DW1131" s="62"/>
      <c r="DX1131" s="62"/>
      <c r="DY1131" s="62"/>
      <c r="DZ1131" s="62"/>
    </row>
    <row r="1132" spans="1:130" s="98" customFormat="1" ht="12.75">
      <c r="A1132" s="324"/>
      <c r="B1132" s="325"/>
      <c r="C1132" s="317"/>
      <c r="D1132" s="326"/>
      <c r="E1132" s="327"/>
      <c r="F1132" s="118">
        <f>G1132*137</f>
        <v>0</v>
      </c>
      <c r="G1132" s="328"/>
      <c r="H1132" s="329"/>
      <c r="I1132" s="330"/>
      <c r="J1132" s="1"/>
      <c r="K1132" s="331" t="s">
        <v>1527</v>
      </c>
      <c r="L1132" s="317"/>
      <c r="M1132" s="332"/>
      <c r="N1132" s="317"/>
      <c r="O1132" s="317"/>
      <c r="P1132" s="317"/>
      <c r="Q1132" s="333" t="s">
        <v>15</v>
      </c>
      <c r="R1132" s="62"/>
      <c r="S1132" s="62"/>
      <c r="T1132" s="62"/>
      <c r="U1132" s="62"/>
      <c r="V1132" s="62"/>
      <c r="W1132" s="62"/>
      <c r="X1132" s="62"/>
      <c r="Y1132" s="62"/>
      <c r="Z1132" s="62"/>
      <c r="AA1132" s="62"/>
      <c r="AB1132" s="62"/>
      <c r="AC1132" s="62"/>
      <c r="AD1132" s="62"/>
      <c r="AE1132" s="62"/>
      <c r="AF1132" s="62"/>
      <c r="AG1132" s="62"/>
      <c r="AH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2"/>
      <c r="AV1132" s="62"/>
      <c r="AW1132" s="62"/>
      <c r="AX1132" s="62"/>
      <c r="AY1132" s="62"/>
      <c r="AZ1132" s="62"/>
      <c r="BA1132" s="62"/>
      <c r="BB1132" s="62"/>
      <c r="BC1132" s="62"/>
      <c r="BD1132" s="62"/>
      <c r="BE1132" s="62"/>
      <c r="BF1132" s="62"/>
      <c r="BG1132" s="62"/>
      <c r="BH1132" s="62"/>
      <c r="BI1132" s="62"/>
      <c r="BJ1132" s="62"/>
      <c r="BK1132" s="62"/>
      <c r="BL1132" s="62"/>
      <c r="BM1132" s="62"/>
      <c r="BN1132" s="62"/>
      <c r="BO1132" s="62"/>
      <c r="BP1132" s="62"/>
      <c r="BQ1132" s="62"/>
      <c r="BR1132" s="62"/>
      <c r="BS1132" s="62"/>
      <c r="BT1132" s="62"/>
      <c r="BU1132" s="62"/>
      <c r="BV1132" s="62"/>
      <c r="BW1132" s="62"/>
      <c r="BX1132" s="62"/>
      <c r="BY1132" s="62"/>
      <c r="BZ1132" s="62"/>
      <c r="CA1132" s="62"/>
      <c r="CB1132" s="62"/>
      <c r="CC1132" s="62"/>
      <c r="CD1132" s="62"/>
      <c r="CE1132" s="62"/>
      <c r="CF1132" s="62"/>
      <c r="CG1132" s="62"/>
      <c r="CH1132" s="62"/>
      <c r="CI1132" s="62"/>
      <c r="CJ1132" s="62"/>
      <c r="CK1132" s="62"/>
      <c r="CL1132" s="62"/>
      <c r="CM1132" s="62"/>
      <c r="CN1132" s="62"/>
      <c r="CO1132" s="62"/>
      <c r="CP1132" s="62"/>
      <c r="CQ1132" s="62"/>
      <c r="CR1132" s="62"/>
      <c r="CS1132" s="62"/>
      <c r="CT1132" s="62"/>
      <c r="CU1132" s="62"/>
      <c r="CV1132" s="62"/>
      <c r="CW1132" s="62"/>
      <c r="CX1132" s="62"/>
      <c r="CY1132" s="62"/>
      <c r="CZ1132" s="62"/>
      <c r="DA1132" s="62"/>
      <c r="DB1132" s="62"/>
      <c r="DC1132" s="62"/>
      <c r="DD1132" s="62"/>
      <c r="DE1132" s="62"/>
      <c r="DF1132" s="62"/>
      <c r="DG1132" s="62"/>
      <c r="DH1132" s="62"/>
      <c r="DI1132" s="62"/>
      <c r="DJ1132" s="62"/>
      <c r="DK1132" s="62"/>
      <c r="DL1132" s="62"/>
      <c r="DM1132" s="62"/>
      <c r="DN1132" s="62"/>
      <c r="DO1132" s="62"/>
      <c r="DP1132" s="62"/>
      <c r="DQ1132" s="62"/>
      <c r="DR1132" s="62"/>
      <c r="DS1132" s="62"/>
      <c r="DT1132" s="62"/>
      <c r="DU1132" s="62"/>
      <c r="DV1132" s="62"/>
      <c r="DW1132" s="62"/>
      <c r="DX1132" s="62"/>
      <c r="DY1132" s="62"/>
      <c r="DZ1132" s="62"/>
    </row>
    <row r="1133" spans="1:130" ht="12.75">
      <c r="A1133" s="144" t="s">
        <v>1528</v>
      </c>
      <c r="B1133" s="174"/>
      <c r="C1133" s="128" t="s">
        <v>41</v>
      </c>
      <c r="D1133" s="128">
        <v>10</v>
      </c>
      <c r="E1133" s="128">
        <v>30</v>
      </c>
      <c r="F1133" s="118">
        <f>G1133*137</f>
        <v>305.51</v>
      </c>
      <c r="G1133" s="142">
        <v>2.23</v>
      </c>
      <c r="H1133" s="183">
        <v>1</v>
      </c>
      <c r="I1133" s="184" t="s">
        <v>195</v>
      </c>
      <c r="J1133" s="128"/>
      <c r="K1133" s="162" t="s">
        <v>1529</v>
      </c>
      <c r="L1133" s="143"/>
      <c r="M1133" s="163">
        <v>95</v>
      </c>
      <c r="N1133" s="128" t="s">
        <v>44</v>
      </c>
      <c r="O1133" s="128" t="s">
        <v>41</v>
      </c>
      <c r="P1133" s="128">
        <v>1</v>
      </c>
      <c r="Q1133" s="126">
        <f>(D1133*G1133)*B1133</f>
        <v>0</v>
      </c>
      <c r="R1133" s="62"/>
      <c r="S1133" s="62"/>
      <c r="T1133" s="62"/>
      <c r="U1133" s="62"/>
      <c r="V1133" s="62"/>
      <c r="W1133" s="62"/>
      <c r="X1133" s="62"/>
      <c r="Y1133" s="62"/>
      <c r="Z1133" s="62"/>
      <c r="AA1133" s="62"/>
      <c r="AB1133" s="62"/>
      <c r="AC1133" s="62"/>
      <c r="AD1133" s="62"/>
      <c r="AE1133" s="62"/>
      <c r="AF1133" s="62"/>
      <c r="AG1133" s="62"/>
      <c r="AH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2"/>
      <c r="AV1133" s="62"/>
      <c r="AW1133" s="62"/>
      <c r="AX1133" s="62"/>
      <c r="AY1133" s="62"/>
      <c r="AZ1133" s="62"/>
      <c r="BA1133" s="62"/>
      <c r="BB1133" s="62"/>
      <c r="BC1133" s="62"/>
      <c r="BD1133" s="62"/>
      <c r="BE1133" s="62"/>
      <c r="BF1133" s="62"/>
      <c r="BG1133" s="62"/>
      <c r="BH1133" s="62"/>
      <c r="BI1133" s="62"/>
      <c r="BJ1133" s="62"/>
      <c r="BK1133" s="62"/>
      <c r="BL1133" s="62"/>
      <c r="BM1133" s="62"/>
      <c r="BN1133" s="62"/>
      <c r="BO1133" s="62"/>
      <c r="BP1133" s="62"/>
      <c r="BQ1133" s="62"/>
      <c r="BR1133" s="62"/>
      <c r="BS1133" s="62"/>
      <c r="BT1133" s="62"/>
      <c r="BU1133" s="62"/>
      <c r="BV1133" s="62"/>
      <c r="BW1133" s="62"/>
      <c r="BX1133" s="62"/>
      <c r="BY1133" s="62"/>
      <c r="BZ1133" s="62"/>
      <c r="CA1133" s="62"/>
      <c r="CB1133" s="62"/>
      <c r="CC1133" s="62"/>
      <c r="CD1133" s="62"/>
      <c r="CE1133" s="62"/>
      <c r="CF1133" s="62"/>
      <c r="CG1133" s="62"/>
      <c r="CH1133" s="62"/>
      <c r="CI1133" s="62"/>
      <c r="CJ1133" s="62"/>
      <c r="CK1133" s="62"/>
      <c r="CL1133" s="62"/>
      <c r="CM1133" s="62"/>
      <c r="CN1133" s="62"/>
      <c r="CO1133" s="62"/>
      <c r="CP1133" s="62"/>
      <c r="CQ1133" s="62"/>
      <c r="CR1133" s="62"/>
      <c r="CS1133" s="62"/>
      <c r="CT1133" s="62"/>
      <c r="CU1133" s="62"/>
      <c r="CV1133" s="62"/>
      <c r="CW1133" s="62"/>
      <c r="CX1133" s="62"/>
      <c r="CY1133" s="62"/>
      <c r="CZ1133" s="62"/>
      <c r="DA1133" s="62"/>
      <c r="DB1133" s="62"/>
      <c r="DC1133" s="62"/>
      <c r="DD1133" s="62"/>
      <c r="DE1133" s="62"/>
      <c r="DF1133" s="62"/>
      <c r="DG1133" s="62"/>
      <c r="DH1133" s="62"/>
      <c r="DI1133" s="62"/>
      <c r="DJ1133" s="62"/>
      <c r="DK1133" s="62"/>
      <c r="DL1133" s="62"/>
      <c r="DM1133" s="62"/>
      <c r="DN1133" s="62"/>
      <c r="DO1133" s="62"/>
      <c r="DP1133" s="62"/>
      <c r="DQ1133" s="62"/>
      <c r="DR1133" s="62"/>
      <c r="DS1133" s="62"/>
      <c r="DT1133" s="62"/>
      <c r="DU1133" s="62"/>
      <c r="DV1133" s="62"/>
      <c r="DW1133" s="62"/>
      <c r="DX1133" s="62"/>
      <c r="DY1133" s="62"/>
      <c r="DZ1133" s="62"/>
    </row>
    <row r="1134" spans="1:130" ht="12.75">
      <c r="A1134" s="144" t="s">
        <v>1530</v>
      </c>
      <c r="B1134" s="174"/>
      <c r="C1134" s="128" t="s">
        <v>41</v>
      </c>
      <c r="D1134" s="128">
        <v>15</v>
      </c>
      <c r="E1134" s="128">
        <v>25</v>
      </c>
      <c r="F1134" s="118">
        <f>G1134*137</f>
        <v>280.84999999999997</v>
      </c>
      <c r="G1134" s="142">
        <v>2.05</v>
      </c>
      <c r="H1134" s="132">
        <v>1</v>
      </c>
      <c r="I1134" s="133" t="s">
        <v>195</v>
      </c>
      <c r="J1134" s="128"/>
      <c r="K1134" s="162" t="s">
        <v>1531</v>
      </c>
      <c r="L1134" s="143"/>
      <c r="M1134" s="163">
        <v>95</v>
      </c>
      <c r="N1134" s="128" t="s">
        <v>44</v>
      </c>
      <c r="O1134" s="128" t="s">
        <v>41</v>
      </c>
      <c r="P1134" s="128">
        <v>1</v>
      </c>
      <c r="Q1134" s="126">
        <f>(D1134*G1134)*B1134</f>
        <v>0</v>
      </c>
      <c r="R1134" s="62"/>
      <c r="S1134" s="62"/>
      <c r="T1134" s="62"/>
      <c r="U1134" s="62"/>
      <c r="V1134" s="62"/>
      <c r="W1134" s="62"/>
      <c r="X1134" s="62"/>
      <c r="Y1134" s="62"/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2"/>
      <c r="AV1134" s="62"/>
      <c r="AW1134" s="62"/>
      <c r="AX1134" s="62"/>
      <c r="AY1134" s="62"/>
      <c r="AZ1134" s="62"/>
      <c r="BA1134" s="62"/>
      <c r="BB1134" s="62"/>
      <c r="BC1134" s="62"/>
      <c r="BD1134" s="62"/>
      <c r="BE1134" s="62"/>
      <c r="BF1134" s="62"/>
      <c r="BG1134" s="62"/>
      <c r="BH1134" s="62"/>
      <c r="BI1134" s="62"/>
      <c r="BJ1134" s="62"/>
      <c r="BK1134" s="62"/>
      <c r="BL1134" s="62"/>
      <c r="BM1134" s="62"/>
      <c r="BN1134" s="62"/>
      <c r="BO1134" s="62"/>
      <c r="BP1134" s="62"/>
      <c r="BQ1134" s="62"/>
      <c r="BR1134" s="62"/>
      <c r="BS1134" s="62"/>
      <c r="BT1134" s="62"/>
      <c r="BU1134" s="62"/>
      <c r="BV1134" s="62"/>
      <c r="BW1134" s="62"/>
      <c r="BX1134" s="62"/>
      <c r="BY1134" s="62"/>
      <c r="BZ1134" s="62"/>
      <c r="CA1134" s="62"/>
      <c r="CB1134" s="62"/>
      <c r="CC1134" s="62"/>
      <c r="CD1134" s="62"/>
      <c r="CE1134" s="62"/>
      <c r="CF1134" s="62"/>
      <c r="CG1134" s="62"/>
      <c r="CH1134" s="62"/>
      <c r="CI1134" s="62"/>
      <c r="CJ1134" s="62"/>
      <c r="CK1134" s="62"/>
      <c r="CL1134" s="62"/>
      <c r="CM1134" s="62"/>
      <c r="CN1134" s="62"/>
      <c r="CO1134" s="62"/>
      <c r="CP1134" s="62"/>
      <c r="CQ1134" s="62"/>
      <c r="CR1134" s="62"/>
      <c r="CS1134" s="62"/>
      <c r="CT1134" s="62"/>
      <c r="CU1134" s="62"/>
      <c r="CV1134" s="62"/>
      <c r="CW1134" s="62"/>
      <c r="CX1134" s="62"/>
      <c r="CY1134" s="62"/>
      <c r="CZ1134" s="62"/>
      <c r="DA1134" s="62"/>
      <c r="DB1134" s="62"/>
      <c r="DC1134" s="62"/>
      <c r="DD1134" s="62"/>
      <c r="DE1134" s="62"/>
      <c r="DF1134" s="62"/>
      <c r="DG1134" s="62"/>
      <c r="DH1134" s="62"/>
      <c r="DI1134" s="62"/>
      <c r="DJ1134" s="62"/>
      <c r="DK1134" s="62"/>
      <c r="DL1134" s="62"/>
      <c r="DM1134" s="62"/>
      <c r="DN1134" s="62"/>
      <c r="DO1134" s="62"/>
      <c r="DP1134" s="62"/>
      <c r="DQ1134" s="62"/>
      <c r="DR1134" s="62"/>
      <c r="DS1134" s="62"/>
      <c r="DT1134" s="62"/>
      <c r="DU1134" s="62"/>
      <c r="DV1134" s="62"/>
      <c r="DW1134" s="62"/>
      <c r="DX1134" s="62"/>
      <c r="DY1134" s="62"/>
      <c r="DZ1134" s="62"/>
    </row>
    <row r="1135" spans="1:130" ht="12.75">
      <c r="A1135" s="181" t="s">
        <v>1532</v>
      </c>
      <c r="B1135" s="114"/>
      <c r="C1135" s="147" t="s">
        <v>41</v>
      </c>
      <c r="D1135" s="147">
        <v>10</v>
      </c>
      <c r="E1135" s="315">
        <v>30</v>
      </c>
      <c r="F1135" s="118">
        <f>G1135*137</f>
        <v>305.51</v>
      </c>
      <c r="G1135" s="142">
        <v>2.23</v>
      </c>
      <c r="H1135" s="132">
        <v>1</v>
      </c>
      <c r="I1135" s="133" t="s">
        <v>195</v>
      </c>
      <c r="J1135" s="128"/>
      <c r="K1135" s="173" t="s">
        <v>1533</v>
      </c>
      <c r="L1135" s="143"/>
      <c r="M1135" s="163">
        <v>95</v>
      </c>
      <c r="N1135" s="147" t="s">
        <v>44</v>
      </c>
      <c r="O1135" s="147" t="s">
        <v>41</v>
      </c>
      <c r="P1135" s="147">
        <v>1</v>
      </c>
      <c r="Q1135" s="126">
        <f>(D1135*G1135)*B1135</f>
        <v>0</v>
      </c>
      <c r="R1135" s="62"/>
      <c r="S1135" s="62"/>
      <c r="T1135" s="62"/>
      <c r="U1135" s="62"/>
      <c r="V1135" s="62"/>
      <c r="W1135" s="62"/>
      <c r="X1135" s="62"/>
      <c r="Y1135" s="62"/>
      <c r="Z1135" s="62"/>
      <c r="AA1135" s="62"/>
      <c r="AB1135" s="62"/>
      <c r="AC1135" s="62"/>
      <c r="AD1135" s="62"/>
      <c r="AE1135" s="62"/>
      <c r="AF1135" s="62"/>
      <c r="AG1135" s="62"/>
      <c r="AH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2"/>
      <c r="AV1135" s="62"/>
      <c r="AW1135" s="62"/>
      <c r="AX1135" s="62"/>
      <c r="AY1135" s="62"/>
      <c r="AZ1135" s="62"/>
      <c r="BA1135" s="62"/>
      <c r="BB1135" s="62"/>
      <c r="BC1135" s="62"/>
      <c r="BD1135" s="62"/>
      <c r="BE1135" s="62"/>
      <c r="BF1135" s="62"/>
      <c r="BG1135" s="62"/>
      <c r="BH1135" s="62"/>
      <c r="BI1135" s="62"/>
      <c r="BJ1135" s="62"/>
      <c r="BK1135" s="62"/>
      <c r="BL1135" s="62"/>
      <c r="BM1135" s="62"/>
      <c r="BN1135" s="62"/>
      <c r="BO1135" s="62"/>
      <c r="BP1135" s="62"/>
      <c r="BQ1135" s="62"/>
      <c r="BR1135" s="62"/>
      <c r="BS1135" s="62"/>
      <c r="BT1135" s="62"/>
      <c r="BU1135" s="62"/>
      <c r="BV1135" s="62"/>
      <c r="BW1135" s="62"/>
      <c r="BX1135" s="62"/>
      <c r="BY1135" s="62"/>
      <c r="BZ1135" s="62"/>
      <c r="CA1135" s="62"/>
      <c r="CB1135" s="62"/>
      <c r="CC1135" s="62"/>
      <c r="CD1135" s="62"/>
      <c r="CE1135" s="62"/>
      <c r="CF1135" s="62"/>
      <c r="CG1135" s="62"/>
      <c r="CH1135" s="62"/>
      <c r="CI1135" s="62"/>
      <c r="CJ1135" s="62"/>
      <c r="CK1135" s="62"/>
      <c r="CL1135" s="62"/>
      <c r="CM1135" s="62"/>
      <c r="CN1135" s="62"/>
      <c r="CO1135" s="62"/>
      <c r="CP1135" s="62"/>
      <c r="CQ1135" s="62"/>
      <c r="CR1135" s="62"/>
      <c r="CS1135" s="62"/>
      <c r="CT1135" s="62"/>
      <c r="CU1135" s="62"/>
      <c r="CV1135" s="62"/>
      <c r="CW1135" s="62"/>
      <c r="CX1135" s="62"/>
      <c r="CY1135" s="62"/>
      <c r="CZ1135" s="62"/>
      <c r="DA1135" s="62"/>
      <c r="DB1135" s="62"/>
      <c r="DC1135" s="62"/>
      <c r="DD1135" s="62"/>
      <c r="DE1135" s="62"/>
      <c r="DF1135" s="62"/>
      <c r="DG1135" s="62"/>
      <c r="DH1135" s="62"/>
      <c r="DI1135" s="62"/>
      <c r="DJ1135" s="62"/>
      <c r="DK1135" s="62"/>
      <c r="DL1135" s="62"/>
      <c r="DM1135" s="62"/>
      <c r="DN1135" s="62"/>
      <c r="DO1135" s="62"/>
      <c r="DP1135" s="62"/>
      <c r="DQ1135" s="62"/>
      <c r="DR1135" s="62"/>
      <c r="DS1135" s="62"/>
      <c r="DT1135" s="62"/>
      <c r="DU1135" s="62"/>
      <c r="DV1135" s="62"/>
      <c r="DW1135" s="62"/>
      <c r="DX1135" s="62"/>
      <c r="DY1135" s="62"/>
      <c r="DZ1135" s="62"/>
    </row>
    <row r="1136" spans="1:17" ht="12.75">
      <c r="A1136" s="181" t="s">
        <v>1534</v>
      </c>
      <c r="B1136" s="114"/>
      <c r="C1136" s="147" t="s">
        <v>41</v>
      </c>
      <c r="D1136" s="147">
        <v>15</v>
      </c>
      <c r="E1136" s="315">
        <v>25</v>
      </c>
      <c r="F1136" s="118">
        <f>G1136*137</f>
        <v>290.44</v>
      </c>
      <c r="G1136" s="142">
        <v>2.12</v>
      </c>
      <c r="H1136" s="132">
        <v>1</v>
      </c>
      <c r="I1136" s="133" t="s">
        <v>195</v>
      </c>
      <c r="J1136" s="128"/>
      <c r="K1136" s="173" t="s">
        <v>1535</v>
      </c>
      <c r="L1136" s="143"/>
      <c r="M1136" s="163">
        <v>95</v>
      </c>
      <c r="N1136" s="147" t="s">
        <v>44</v>
      </c>
      <c r="O1136" s="147" t="s">
        <v>41</v>
      </c>
      <c r="P1136" s="147">
        <v>1</v>
      </c>
      <c r="Q1136" s="126">
        <f>(D1136*G1136)*B1136</f>
        <v>0</v>
      </c>
    </row>
    <row r="1137" spans="1:17" ht="12.75">
      <c r="A1137" s="181" t="s">
        <v>1536</v>
      </c>
      <c r="B1137" s="114"/>
      <c r="C1137" s="147" t="s">
        <v>41</v>
      </c>
      <c r="D1137" s="147">
        <v>15</v>
      </c>
      <c r="E1137" s="315">
        <v>14</v>
      </c>
      <c r="F1137" s="118">
        <f>G1137*137</f>
        <v>257.56</v>
      </c>
      <c r="G1137" s="142">
        <v>1.88</v>
      </c>
      <c r="H1137" s="132">
        <v>1</v>
      </c>
      <c r="I1137" s="133" t="s">
        <v>195</v>
      </c>
      <c r="J1137" s="128"/>
      <c r="K1137" s="173" t="s">
        <v>1537</v>
      </c>
      <c r="L1137" s="143"/>
      <c r="M1137" s="163">
        <v>95</v>
      </c>
      <c r="N1137" s="147" t="s">
        <v>44</v>
      </c>
      <c r="O1137" s="147" t="s">
        <v>41</v>
      </c>
      <c r="P1137" s="147">
        <v>1</v>
      </c>
      <c r="Q1137" s="126">
        <f>(D1137*G1137)*B1137</f>
        <v>0</v>
      </c>
    </row>
    <row r="1138" spans="1:17" ht="12.75">
      <c r="A1138" s="181" t="s">
        <v>1538</v>
      </c>
      <c r="B1138" s="114"/>
      <c r="C1138" s="147" t="s">
        <v>41</v>
      </c>
      <c r="D1138" s="147">
        <v>10</v>
      </c>
      <c r="E1138" s="315">
        <v>20</v>
      </c>
      <c r="F1138" s="118">
        <f>G1138*137</f>
        <v>356.2</v>
      </c>
      <c r="G1138" s="142">
        <v>2.6</v>
      </c>
      <c r="H1138" s="132">
        <v>1</v>
      </c>
      <c r="I1138" s="133" t="s">
        <v>195</v>
      </c>
      <c r="J1138" s="128"/>
      <c r="K1138" s="173" t="s">
        <v>1539</v>
      </c>
      <c r="L1138" s="143"/>
      <c r="M1138" s="163">
        <v>95</v>
      </c>
      <c r="N1138" s="147" t="s">
        <v>44</v>
      </c>
      <c r="O1138" s="147" t="s">
        <v>41</v>
      </c>
      <c r="P1138" s="147">
        <v>1</v>
      </c>
      <c r="Q1138" s="177">
        <f>(D1138*G1138)*B1138</f>
        <v>0</v>
      </c>
    </row>
    <row r="1139" spans="1:17" ht="12.75">
      <c r="A1139" s="181" t="s">
        <v>1540</v>
      </c>
      <c r="B1139" s="114"/>
      <c r="C1139" s="147" t="s">
        <v>41</v>
      </c>
      <c r="D1139" s="147">
        <v>10</v>
      </c>
      <c r="E1139" s="315">
        <v>25</v>
      </c>
      <c r="F1139" s="118">
        <f>G1139*137</f>
        <v>312.35999999999996</v>
      </c>
      <c r="G1139" s="178">
        <v>2.28</v>
      </c>
      <c r="H1139" s="132">
        <v>1</v>
      </c>
      <c r="I1139" s="133" t="s">
        <v>195</v>
      </c>
      <c r="J1139" s="147"/>
      <c r="K1139" s="173" t="s">
        <v>1541</v>
      </c>
      <c r="L1139" s="179"/>
      <c r="M1139" s="163">
        <v>95</v>
      </c>
      <c r="N1139" s="147" t="s">
        <v>44</v>
      </c>
      <c r="O1139" s="147" t="s">
        <v>41</v>
      </c>
      <c r="P1139" s="147">
        <v>1</v>
      </c>
      <c r="Q1139" s="177">
        <f>(D1139*G1139)*B1139</f>
        <v>0</v>
      </c>
    </row>
    <row r="1140" spans="1:17" ht="12.75">
      <c r="A1140" s="181" t="s">
        <v>1542</v>
      </c>
      <c r="B1140" s="114"/>
      <c r="C1140" s="147" t="s">
        <v>41</v>
      </c>
      <c r="D1140" s="147">
        <v>15</v>
      </c>
      <c r="E1140" s="315">
        <v>30</v>
      </c>
      <c r="F1140" s="118">
        <f>G1140*137</f>
        <v>317.84</v>
      </c>
      <c r="G1140" s="142">
        <v>2.32</v>
      </c>
      <c r="H1140" s="132">
        <v>1</v>
      </c>
      <c r="I1140" s="133" t="s">
        <v>195</v>
      </c>
      <c r="J1140" s="128"/>
      <c r="K1140" s="173" t="s">
        <v>1543</v>
      </c>
      <c r="L1140" s="143"/>
      <c r="M1140" s="163">
        <v>95</v>
      </c>
      <c r="N1140" s="147" t="s">
        <v>44</v>
      </c>
      <c r="O1140" s="147" t="s">
        <v>41</v>
      </c>
      <c r="P1140" s="147">
        <v>1</v>
      </c>
      <c r="Q1140" s="177">
        <f>(D1140*G1140)*B1140</f>
        <v>0</v>
      </c>
    </row>
    <row r="1141" spans="1:17" ht="12.75">
      <c r="A1141" s="334" t="s">
        <v>1544</v>
      </c>
      <c r="B1141" s="114"/>
      <c r="C1141" s="150" t="s">
        <v>41</v>
      </c>
      <c r="D1141" s="150">
        <v>20</v>
      </c>
      <c r="E1141" s="335">
        <v>40</v>
      </c>
      <c r="F1141" s="118">
        <f>G1141*137</f>
        <v>275.36999999999995</v>
      </c>
      <c r="G1141" s="119">
        <v>2.01</v>
      </c>
      <c r="H1141" s="120">
        <v>1</v>
      </c>
      <c r="I1141" s="121" t="s">
        <v>195</v>
      </c>
      <c r="J1141" s="115"/>
      <c r="K1141" s="336" t="s">
        <v>1545</v>
      </c>
      <c r="L1141" s="124"/>
      <c r="M1141" s="337">
        <v>95</v>
      </c>
      <c r="N1141" s="150" t="s">
        <v>44</v>
      </c>
      <c r="O1141" s="150" t="s">
        <v>41</v>
      </c>
      <c r="P1141" s="150">
        <v>1</v>
      </c>
      <c r="Q1141" s="177">
        <f>(D1141*G1141)*B1141</f>
        <v>0</v>
      </c>
    </row>
    <row r="1142" spans="1:17" ht="12.75">
      <c r="A1142" s="181" t="s">
        <v>1546</v>
      </c>
      <c r="B1142" s="114"/>
      <c r="C1142" s="147" t="s">
        <v>41</v>
      </c>
      <c r="D1142" s="147">
        <v>10</v>
      </c>
      <c r="E1142" s="315">
        <v>14</v>
      </c>
      <c r="F1142" s="118">
        <f>G1142*137</f>
        <v>412.36999999999995</v>
      </c>
      <c r="G1142" s="142">
        <v>3.01</v>
      </c>
      <c r="H1142" s="132">
        <v>1</v>
      </c>
      <c r="I1142" s="133" t="s">
        <v>195</v>
      </c>
      <c r="J1142" s="128"/>
      <c r="K1142" s="173" t="s">
        <v>1547</v>
      </c>
      <c r="L1142" s="143"/>
      <c r="M1142" s="163">
        <v>95</v>
      </c>
      <c r="N1142" s="147" t="s">
        <v>44</v>
      </c>
      <c r="O1142" s="147" t="s">
        <v>41</v>
      </c>
      <c r="P1142" s="147">
        <v>1</v>
      </c>
      <c r="Q1142" s="177">
        <f>(D1142*G1142)*B1142</f>
        <v>0</v>
      </c>
    </row>
    <row r="1143" spans="1:17" ht="12.75">
      <c r="A1143" s="181" t="s">
        <v>1548</v>
      </c>
      <c r="B1143" s="114"/>
      <c r="C1143" s="147" t="s">
        <v>41</v>
      </c>
      <c r="D1143" s="147">
        <v>10</v>
      </c>
      <c r="E1143" s="315">
        <v>14</v>
      </c>
      <c r="F1143" s="118">
        <f>G1143*137</f>
        <v>432.92</v>
      </c>
      <c r="G1143" s="142">
        <v>3.16</v>
      </c>
      <c r="H1143" s="132">
        <v>1</v>
      </c>
      <c r="I1143" s="133" t="s">
        <v>195</v>
      </c>
      <c r="J1143" s="128"/>
      <c r="K1143" s="173" t="s">
        <v>1549</v>
      </c>
      <c r="L1143" s="143"/>
      <c r="M1143" s="163">
        <v>95</v>
      </c>
      <c r="N1143" s="128" t="s">
        <v>44</v>
      </c>
      <c r="O1143" s="128" t="s">
        <v>41</v>
      </c>
      <c r="P1143" s="147">
        <v>1</v>
      </c>
      <c r="Q1143" s="177">
        <f>(D1143*G1143)*B1143</f>
        <v>0</v>
      </c>
    </row>
    <row r="1144" spans="1:17" ht="12.75">
      <c r="A1144" s="181" t="s">
        <v>1550</v>
      </c>
      <c r="B1144" s="114"/>
      <c r="C1144" s="147" t="s">
        <v>41</v>
      </c>
      <c r="D1144" s="147">
        <v>10</v>
      </c>
      <c r="E1144" s="315">
        <v>14</v>
      </c>
      <c r="F1144" s="118">
        <f>G1144*137</f>
        <v>419.22</v>
      </c>
      <c r="G1144" s="142">
        <v>3.06</v>
      </c>
      <c r="H1144" s="132">
        <v>1</v>
      </c>
      <c r="I1144" s="133" t="s">
        <v>195</v>
      </c>
      <c r="J1144" s="128"/>
      <c r="K1144" s="173" t="s">
        <v>1551</v>
      </c>
      <c r="L1144" s="143"/>
      <c r="M1144" s="163">
        <v>95</v>
      </c>
      <c r="N1144" s="138" t="s">
        <v>44</v>
      </c>
      <c r="O1144" s="138" t="s">
        <v>41</v>
      </c>
      <c r="P1144" s="147">
        <v>1</v>
      </c>
      <c r="Q1144" s="177">
        <f>(D1144*G1144)*B1144</f>
        <v>0</v>
      </c>
    </row>
    <row r="1145" spans="1:17" ht="12.75">
      <c r="A1145" s="181" t="s">
        <v>1552</v>
      </c>
      <c r="B1145" s="114"/>
      <c r="C1145" s="147" t="s">
        <v>41</v>
      </c>
      <c r="D1145" s="147">
        <v>25</v>
      </c>
      <c r="E1145" s="315">
        <v>35</v>
      </c>
      <c r="F1145" s="118">
        <f>G1145*137</f>
        <v>343.86999999999995</v>
      </c>
      <c r="G1145" s="142">
        <v>2.51</v>
      </c>
      <c r="H1145" s="132">
        <v>1</v>
      </c>
      <c r="I1145" s="133" t="s">
        <v>195</v>
      </c>
      <c r="J1145" s="128"/>
      <c r="K1145" s="173" t="s">
        <v>1553</v>
      </c>
      <c r="L1145" s="143"/>
      <c r="M1145" s="163">
        <v>96</v>
      </c>
      <c r="N1145" s="147" t="s">
        <v>44</v>
      </c>
      <c r="O1145" s="147" t="s">
        <v>41</v>
      </c>
      <c r="P1145" s="147">
        <v>1</v>
      </c>
      <c r="Q1145" s="177">
        <f>(D1145*G1145)*B1145</f>
        <v>0</v>
      </c>
    </row>
    <row r="1146" spans="1:17" ht="12.75">
      <c r="A1146" s="181" t="s">
        <v>1554</v>
      </c>
      <c r="B1146" s="114"/>
      <c r="C1146" s="147" t="s">
        <v>41</v>
      </c>
      <c r="D1146" s="147">
        <v>6</v>
      </c>
      <c r="E1146" s="315">
        <v>25</v>
      </c>
      <c r="F1146" s="118">
        <f>G1146*137</f>
        <v>327.43</v>
      </c>
      <c r="G1146" s="142">
        <v>2.39</v>
      </c>
      <c r="H1146" s="132">
        <v>1</v>
      </c>
      <c r="I1146" s="133" t="s">
        <v>195</v>
      </c>
      <c r="J1146" s="128"/>
      <c r="K1146" s="173" t="s">
        <v>1555</v>
      </c>
      <c r="L1146" s="143"/>
      <c r="M1146" s="316">
        <v>96</v>
      </c>
      <c r="N1146" s="147" t="s">
        <v>44</v>
      </c>
      <c r="O1146" s="147" t="s">
        <v>41</v>
      </c>
      <c r="P1146" s="147">
        <v>1</v>
      </c>
      <c r="Q1146" s="177">
        <f>(D1146*G1146)*B1146</f>
        <v>0</v>
      </c>
    </row>
    <row r="1147" spans="1:17" ht="12.75">
      <c r="A1147" s="181" t="s">
        <v>1556</v>
      </c>
      <c r="B1147" s="114"/>
      <c r="C1147" s="147" t="s">
        <v>41</v>
      </c>
      <c r="D1147" s="147">
        <v>6</v>
      </c>
      <c r="E1147" s="315">
        <v>25</v>
      </c>
      <c r="F1147" s="118">
        <f>G1147*137</f>
        <v>409.63000000000005</v>
      </c>
      <c r="G1147" s="142">
        <v>2.99</v>
      </c>
      <c r="H1147" s="132">
        <v>1</v>
      </c>
      <c r="I1147" s="133" t="s">
        <v>195</v>
      </c>
      <c r="J1147" s="128"/>
      <c r="K1147" s="173" t="s">
        <v>1557</v>
      </c>
      <c r="L1147" s="143"/>
      <c r="M1147" s="316">
        <v>96</v>
      </c>
      <c r="N1147" s="147" t="s">
        <v>44</v>
      </c>
      <c r="O1147" s="147" t="s">
        <v>41</v>
      </c>
      <c r="P1147" s="147">
        <v>1</v>
      </c>
      <c r="Q1147" s="177">
        <f>(D1147*G1147)*B1147</f>
        <v>0</v>
      </c>
    </row>
    <row r="1148" spans="1:17" ht="12.75">
      <c r="A1148" s="181" t="s">
        <v>1558</v>
      </c>
      <c r="B1148" s="114"/>
      <c r="C1148" s="147" t="s">
        <v>41</v>
      </c>
      <c r="D1148" s="147">
        <v>15</v>
      </c>
      <c r="E1148" s="315">
        <v>18</v>
      </c>
      <c r="F1148" s="118">
        <f>G1148*137</f>
        <v>253.45000000000002</v>
      </c>
      <c r="G1148" s="142">
        <v>1.85</v>
      </c>
      <c r="H1148" s="132">
        <v>1</v>
      </c>
      <c r="I1148" s="133" t="s">
        <v>195</v>
      </c>
      <c r="J1148" s="128"/>
      <c r="K1148" s="173" t="s">
        <v>1559</v>
      </c>
      <c r="L1148" s="143"/>
      <c r="M1148" s="316">
        <v>96</v>
      </c>
      <c r="N1148" s="147" t="s">
        <v>44</v>
      </c>
      <c r="O1148" s="147" t="s">
        <v>41</v>
      </c>
      <c r="P1148" s="147">
        <v>1</v>
      </c>
      <c r="Q1148" s="177">
        <f>(D1148*G1148)*B1148</f>
        <v>0</v>
      </c>
    </row>
    <row r="1149" spans="1:17" ht="12.75">
      <c r="A1149" s="334" t="s">
        <v>1560</v>
      </c>
      <c r="B1149" s="114"/>
      <c r="C1149" s="150" t="s">
        <v>41</v>
      </c>
      <c r="D1149" s="150">
        <v>15</v>
      </c>
      <c r="E1149" s="335">
        <v>18</v>
      </c>
      <c r="F1149" s="118">
        <f>G1149*137</f>
        <v>269.89</v>
      </c>
      <c r="G1149" s="119">
        <v>1.97</v>
      </c>
      <c r="H1149" s="120">
        <v>1</v>
      </c>
      <c r="I1149" s="121" t="s">
        <v>195</v>
      </c>
      <c r="J1149" s="115"/>
      <c r="K1149" s="336" t="s">
        <v>1561</v>
      </c>
      <c r="L1149" s="124"/>
      <c r="M1149" s="338">
        <v>96</v>
      </c>
      <c r="N1149" s="150" t="s">
        <v>44</v>
      </c>
      <c r="O1149" s="150" t="s">
        <v>41</v>
      </c>
      <c r="P1149" s="150">
        <v>1</v>
      </c>
      <c r="Q1149" s="177">
        <f>(D1149*G1149)*B1149</f>
        <v>0</v>
      </c>
    </row>
    <row r="1150" spans="1:17" ht="12.75">
      <c r="A1150" s="181" t="s">
        <v>1562</v>
      </c>
      <c r="B1150" s="114"/>
      <c r="C1150" s="147" t="s">
        <v>41</v>
      </c>
      <c r="D1150" s="147">
        <v>10</v>
      </c>
      <c r="E1150" s="315">
        <v>25</v>
      </c>
      <c r="F1150" s="118">
        <f>G1150*137</f>
        <v>364.42</v>
      </c>
      <c r="G1150" s="142">
        <v>2.66</v>
      </c>
      <c r="H1150" s="132">
        <v>1</v>
      </c>
      <c r="I1150" s="133" t="s">
        <v>195</v>
      </c>
      <c r="J1150" s="128"/>
      <c r="K1150" s="173" t="s">
        <v>1563</v>
      </c>
      <c r="L1150" s="143"/>
      <c r="M1150" s="316">
        <v>96</v>
      </c>
      <c r="N1150" s="147" t="s">
        <v>44</v>
      </c>
      <c r="O1150" s="147" t="s">
        <v>41</v>
      </c>
      <c r="P1150" s="147">
        <v>1</v>
      </c>
      <c r="Q1150" s="177">
        <f>(D1150*G1150)*B1150</f>
        <v>0</v>
      </c>
    </row>
    <row r="1151" spans="1:17" ht="12.75">
      <c r="A1151" s="181" t="s">
        <v>1564</v>
      </c>
      <c r="B1151" s="114"/>
      <c r="C1151" s="147" t="s">
        <v>41</v>
      </c>
      <c r="D1151" s="147">
        <v>10</v>
      </c>
      <c r="E1151" s="315">
        <v>25</v>
      </c>
      <c r="F1151" s="118">
        <f>G1151*137</f>
        <v>326.06</v>
      </c>
      <c r="G1151" s="142">
        <v>2.38</v>
      </c>
      <c r="H1151" s="132">
        <v>1</v>
      </c>
      <c r="I1151" s="133" t="s">
        <v>195</v>
      </c>
      <c r="J1151" s="128"/>
      <c r="K1151" s="173" t="s">
        <v>1565</v>
      </c>
      <c r="L1151" s="143"/>
      <c r="M1151" s="316">
        <v>96</v>
      </c>
      <c r="N1151" s="147" t="s">
        <v>44</v>
      </c>
      <c r="O1151" s="147" t="s">
        <v>41</v>
      </c>
      <c r="P1151" s="147">
        <v>1</v>
      </c>
      <c r="Q1151" s="177">
        <f>(D1151*G1151)*B1151</f>
        <v>0</v>
      </c>
    </row>
    <row r="1152" spans="1:17" ht="12.75">
      <c r="A1152" s="181" t="s">
        <v>1566</v>
      </c>
      <c r="B1152" s="114"/>
      <c r="C1152" s="147" t="s">
        <v>41</v>
      </c>
      <c r="D1152" s="147">
        <v>10</v>
      </c>
      <c r="E1152" s="315">
        <v>25</v>
      </c>
      <c r="F1152" s="118">
        <f>G1152*137</f>
        <v>334.28</v>
      </c>
      <c r="G1152" s="142">
        <v>2.44</v>
      </c>
      <c r="H1152" s="132">
        <v>1</v>
      </c>
      <c r="I1152" s="133" t="s">
        <v>195</v>
      </c>
      <c r="J1152" s="128"/>
      <c r="K1152" s="173" t="s">
        <v>1567</v>
      </c>
      <c r="L1152" s="143"/>
      <c r="M1152" s="316">
        <v>96</v>
      </c>
      <c r="N1152" s="147" t="s">
        <v>44</v>
      </c>
      <c r="O1152" s="147" t="s">
        <v>41</v>
      </c>
      <c r="P1152" s="147">
        <v>1</v>
      </c>
      <c r="Q1152" s="177">
        <f>(D1152*G1152)*B1152</f>
        <v>0</v>
      </c>
    </row>
    <row r="1153" spans="1:17" ht="12.75">
      <c r="A1153" s="181" t="s">
        <v>1568</v>
      </c>
      <c r="B1153" s="114"/>
      <c r="C1153" s="147" t="s">
        <v>41</v>
      </c>
      <c r="D1153" s="147">
        <v>10</v>
      </c>
      <c r="E1153" s="315">
        <v>25</v>
      </c>
      <c r="F1153" s="118">
        <f>G1153*137</f>
        <v>356.2</v>
      </c>
      <c r="G1153" s="142">
        <v>2.6</v>
      </c>
      <c r="H1153" s="132">
        <v>1</v>
      </c>
      <c r="I1153" s="133" t="s">
        <v>195</v>
      </c>
      <c r="J1153" s="128"/>
      <c r="K1153" s="173" t="s">
        <v>1569</v>
      </c>
      <c r="L1153" s="143"/>
      <c r="M1153" s="316">
        <v>96</v>
      </c>
      <c r="N1153" s="147" t="s">
        <v>44</v>
      </c>
      <c r="O1153" s="147" t="s">
        <v>41</v>
      </c>
      <c r="P1153" s="147">
        <v>1</v>
      </c>
      <c r="Q1153" s="177">
        <f>(D1153*G1153)*B1153</f>
        <v>0</v>
      </c>
    </row>
    <row r="1154" spans="1:17" ht="12.75">
      <c r="A1154" s="181" t="s">
        <v>1570</v>
      </c>
      <c r="B1154" s="114"/>
      <c r="C1154" s="147" t="s">
        <v>41</v>
      </c>
      <c r="D1154" s="147">
        <v>10</v>
      </c>
      <c r="E1154" s="315">
        <v>25</v>
      </c>
      <c r="F1154" s="118">
        <f>G1154*137</f>
        <v>321.95</v>
      </c>
      <c r="G1154" s="178">
        <v>2.35</v>
      </c>
      <c r="H1154" s="132">
        <v>1</v>
      </c>
      <c r="I1154" s="133" t="s">
        <v>195</v>
      </c>
      <c r="J1154" s="147"/>
      <c r="K1154" s="173" t="s">
        <v>1571</v>
      </c>
      <c r="L1154" s="179"/>
      <c r="M1154" s="316">
        <v>96</v>
      </c>
      <c r="N1154" s="147" t="s">
        <v>44</v>
      </c>
      <c r="O1154" s="147" t="s">
        <v>41</v>
      </c>
      <c r="P1154" s="147">
        <v>1</v>
      </c>
      <c r="Q1154" s="177">
        <f>(D1154*G1154)*B1154</f>
        <v>0</v>
      </c>
    </row>
    <row r="1155" spans="1:17" ht="12.75">
      <c r="A1155" s="181" t="s">
        <v>1572</v>
      </c>
      <c r="B1155" s="114"/>
      <c r="C1155" s="147" t="s">
        <v>41</v>
      </c>
      <c r="D1155" s="147">
        <v>10</v>
      </c>
      <c r="E1155" s="315">
        <v>25</v>
      </c>
      <c r="F1155" s="118">
        <f>G1155*137</f>
        <v>326.06</v>
      </c>
      <c r="G1155" s="178">
        <v>2.38</v>
      </c>
      <c r="H1155" s="132">
        <v>1</v>
      </c>
      <c r="I1155" s="133" t="s">
        <v>195</v>
      </c>
      <c r="J1155" s="147"/>
      <c r="K1155" s="173" t="s">
        <v>1573</v>
      </c>
      <c r="L1155" s="179"/>
      <c r="M1155" s="316">
        <v>96</v>
      </c>
      <c r="N1155" s="147" t="s">
        <v>44</v>
      </c>
      <c r="O1155" s="147" t="s">
        <v>41</v>
      </c>
      <c r="P1155" s="147">
        <v>1</v>
      </c>
      <c r="Q1155" s="177">
        <f>(D1155*G1155)*B1155</f>
        <v>0</v>
      </c>
    </row>
    <row r="1156" spans="1:17" ht="12.75">
      <c r="A1156" s="181" t="s">
        <v>1574</v>
      </c>
      <c r="B1156" s="114"/>
      <c r="C1156" s="147" t="s">
        <v>41</v>
      </c>
      <c r="D1156" s="147">
        <v>10</v>
      </c>
      <c r="E1156" s="315">
        <v>25</v>
      </c>
      <c r="F1156" s="118">
        <f>G1156*137</f>
        <v>349.34999999999997</v>
      </c>
      <c r="G1156" s="178">
        <v>2.55</v>
      </c>
      <c r="H1156" s="132">
        <v>1</v>
      </c>
      <c r="I1156" s="133" t="s">
        <v>195</v>
      </c>
      <c r="J1156" s="147"/>
      <c r="K1156" s="173" t="s">
        <v>1575</v>
      </c>
      <c r="L1156" s="179"/>
      <c r="M1156" s="316">
        <v>96</v>
      </c>
      <c r="N1156" s="147" t="s">
        <v>44</v>
      </c>
      <c r="O1156" s="147" t="s">
        <v>41</v>
      </c>
      <c r="P1156" s="147">
        <v>1</v>
      </c>
      <c r="Q1156" s="177">
        <f>(D1156*G1156)*B1156</f>
        <v>0</v>
      </c>
    </row>
    <row r="1157" spans="1:17" ht="12.75">
      <c r="A1157" s="181" t="s">
        <v>1576</v>
      </c>
      <c r="B1157" s="114"/>
      <c r="C1157" s="147" t="s">
        <v>41</v>
      </c>
      <c r="D1157" s="147">
        <v>10</v>
      </c>
      <c r="E1157" s="315">
        <v>25</v>
      </c>
      <c r="F1157" s="118">
        <f>G1157*137</f>
        <v>326.06</v>
      </c>
      <c r="G1157" s="178">
        <v>2.38</v>
      </c>
      <c r="H1157" s="132">
        <v>1</v>
      </c>
      <c r="I1157" s="133" t="s">
        <v>195</v>
      </c>
      <c r="J1157" s="147"/>
      <c r="K1157" s="173" t="s">
        <v>1577</v>
      </c>
      <c r="L1157" s="179"/>
      <c r="M1157" s="316">
        <v>97</v>
      </c>
      <c r="N1157" s="147" t="s">
        <v>44</v>
      </c>
      <c r="O1157" s="147" t="s">
        <v>41</v>
      </c>
      <c r="P1157" s="147">
        <v>1</v>
      </c>
      <c r="Q1157" s="177">
        <f>(D1157*G1157)*B1157</f>
        <v>0</v>
      </c>
    </row>
    <row r="1158" spans="1:17" ht="12.75">
      <c r="A1158" s="181" t="s">
        <v>1578</v>
      </c>
      <c r="B1158" s="114"/>
      <c r="C1158" s="147" t="s">
        <v>41</v>
      </c>
      <c r="D1158" s="147">
        <v>10</v>
      </c>
      <c r="E1158" s="315">
        <v>25</v>
      </c>
      <c r="F1158" s="118">
        <f>G1158*137</f>
        <v>304.14000000000004</v>
      </c>
      <c r="G1158" s="178">
        <v>2.22</v>
      </c>
      <c r="H1158" s="132">
        <v>1</v>
      </c>
      <c r="I1158" s="133" t="s">
        <v>195</v>
      </c>
      <c r="J1158" s="147"/>
      <c r="K1158" s="173" t="s">
        <v>1579</v>
      </c>
      <c r="L1158" s="179"/>
      <c r="M1158" s="316">
        <v>97</v>
      </c>
      <c r="N1158" s="147" t="s">
        <v>44</v>
      </c>
      <c r="O1158" s="147" t="s">
        <v>41</v>
      </c>
      <c r="P1158" s="147">
        <v>1</v>
      </c>
      <c r="Q1158" s="177">
        <f>(D1158*G1158)*B1158</f>
        <v>0</v>
      </c>
    </row>
    <row r="1159" spans="1:17" ht="12.75">
      <c r="A1159" s="181" t="s">
        <v>1580</v>
      </c>
      <c r="B1159" s="114"/>
      <c r="C1159" s="147" t="s">
        <v>41</v>
      </c>
      <c r="D1159" s="147">
        <v>10</v>
      </c>
      <c r="E1159" s="315">
        <v>25</v>
      </c>
      <c r="F1159" s="118">
        <f>G1159*137</f>
        <v>349.34999999999997</v>
      </c>
      <c r="G1159" s="178">
        <v>2.55</v>
      </c>
      <c r="H1159" s="132">
        <v>1</v>
      </c>
      <c r="I1159" s="133" t="s">
        <v>195</v>
      </c>
      <c r="J1159" s="147"/>
      <c r="K1159" s="173" t="s">
        <v>1581</v>
      </c>
      <c r="L1159" s="179"/>
      <c r="M1159" s="316">
        <v>97</v>
      </c>
      <c r="N1159" s="147" t="s">
        <v>44</v>
      </c>
      <c r="O1159" s="147" t="s">
        <v>41</v>
      </c>
      <c r="P1159" s="147">
        <v>1</v>
      </c>
      <c r="Q1159" s="177">
        <f>(D1159*G1159)*B1159</f>
        <v>0</v>
      </c>
    </row>
    <row r="1160" spans="1:17" ht="12.75">
      <c r="A1160" s="334" t="s">
        <v>1582</v>
      </c>
      <c r="B1160" s="114"/>
      <c r="C1160" s="150" t="s">
        <v>41</v>
      </c>
      <c r="D1160" s="150">
        <v>15</v>
      </c>
      <c r="E1160" s="335">
        <v>18</v>
      </c>
      <c r="F1160" s="118">
        <f>G1160*137</f>
        <v>269.89</v>
      </c>
      <c r="G1160" s="339">
        <v>1.97</v>
      </c>
      <c r="H1160" s="120">
        <v>1</v>
      </c>
      <c r="I1160" s="121" t="s">
        <v>195</v>
      </c>
      <c r="J1160" s="150"/>
      <c r="K1160" s="336" t="s">
        <v>1583</v>
      </c>
      <c r="L1160" s="340"/>
      <c r="M1160" s="338">
        <v>97</v>
      </c>
      <c r="N1160" s="150" t="s">
        <v>44</v>
      </c>
      <c r="O1160" s="150" t="s">
        <v>41</v>
      </c>
      <c r="P1160" s="150">
        <v>1</v>
      </c>
      <c r="Q1160" s="177">
        <f>(D1160*G1160)*B1160</f>
        <v>0</v>
      </c>
    </row>
    <row r="1161" spans="1:17" ht="12.75">
      <c r="A1161" s="334" t="s">
        <v>1584</v>
      </c>
      <c r="B1161" s="114"/>
      <c r="C1161" s="150" t="s">
        <v>41</v>
      </c>
      <c r="D1161" s="150">
        <v>15</v>
      </c>
      <c r="E1161" s="335">
        <v>18</v>
      </c>
      <c r="F1161" s="118">
        <f>G1161*137</f>
        <v>268.52</v>
      </c>
      <c r="G1161" s="339">
        <v>1.96</v>
      </c>
      <c r="H1161" s="120">
        <v>1</v>
      </c>
      <c r="I1161" s="121" t="s">
        <v>195</v>
      </c>
      <c r="J1161" s="150"/>
      <c r="K1161" s="336" t="s">
        <v>1585</v>
      </c>
      <c r="L1161" s="340"/>
      <c r="M1161" s="338">
        <v>97</v>
      </c>
      <c r="N1161" s="150" t="s">
        <v>44</v>
      </c>
      <c r="O1161" s="150" t="s">
        <v>41</v>
      </c>
      <c r="P1161" s="150">
        <v>1</v>
      </c>
      <c r="Q1161" s="177">
        <f>(D1161*G1161)*B1161</f>
        <v>0</v>
      </c>
    </row>
    <row r="1162" spans="1:17" ht="12.75">
      <c r="A1162" s="181" t="s">
        <v>1586</v>
      </c>
      <c r="B1162" s="114"/>
      <c r="C1162" s="147" t="s">
        <v>41</v>
      </c>
      <c r="D1162" s="147">
        <v>10</v>
      </c>
      <c r="E1162" s="315">
        <v>25</v>
      </c>
      <c r="F1162" s="118">
        <f>G1162*137</f>
        <v>334.28</v>
      </c>
      <c r="G1162" s="178">
        <v>2.44</v>
      </c>
      <c r="H1162" s="132">
        <v>1</v>
      </c>
      <c r="I1162" s="133" t="s">
        <v>195</v>
      </c>
      <c r="J1162" s="147"/>
      <c r="K1162" s="173" t="s">
        <v>1587</v>
      </c>
      <c r="L1162" s="179"/>
      <c r="M1162" s="316">
        <v>97</v>
      </c>
      <c r="N1162" s="147" t="s">
        <v>44</v>
      </c>
      <c r="O1162" s="147" t="s">
        <v>41</v>
      </c>
      <c r="P1162" s="147">
        <v>1</v>
      </c>
      <c r="Q1162" s="177">
        <f>(D1162*G1162)*B1162</f>
        <v>0</v>
      </c>
    </row>
    <row r="1163" spans="1:17" ht="12.75">
      <c r="A1163" s="181" t="s">
        <v>1588</v>
      </c>
      <c r="B1163" s="114"/>
      <c r="C1163" s="147" t="s">
        <v>41</v>
      </c>
      <c r="D1163" s="147">
        <v>10</v>
      </c>
      <c r="E1163" s="315">
        <v>25</v>
      </c>
      <c r="F1163" s="118">
        <f>G1163*137</f>
        <v>358.94</v>
      </c>
      <c r="G1163" s="178">
        <v>2.62</v>
      </c>
      <c r="H1163" s="132">
        <v>1</v>
      </c>
      <c r="I1163" s="133" t="s">
        <v>195</v>
      </c>
      <c r="J1163" s="147"/>
      <c r="K1163" s="173" t="s">
        <v>1589</v>
      </c>
      <c r="L1163" s="179"/>
      <c r="M1163" s="316">
        <v>97</v>
      </c>
      <c r="N1163" s="147" t="s">
        <v>44</v>
      </c>
      <c r="O1163" s="147" t="s">
        <v>41</v>
      </c>
      <c r="P1163" s="147">
        <v>1</v>
      </c>
      <c r="Q1163" s="177">
        <f>(D1163*G1163)*B1163</f>
        <v>0</v>
      </c>
    </row>
    <row r="1164" spans="1:17" ht="12.75">
      <c r="A1164" s="334" t="s">
        <v>1590</v>
      </c>
      <c r="B1164" s="114"/>
      <c r="C1164" s="150" t="s">
        <v>41</v>
      </c>
      <c r="D1164" s="150">
        <v>10</v>
      </c>
      <c r="E1164" s="335">
        <v>20</v>
      </c>
      <c r="F1164" s="118">
        <f>G1164*137</f>
        <v>309.61999999999995</v>
      </c>
      <c r="G1164" s="339">
        <v>2.26</v>
      </c>
      <c r="H1164" s="120">
        <v>1</v>
      </c>
      <c r="I1164" s="121" t="s">
        <v>195</v>
      </c>
      <c r="J1164" s="150"/>
      <c r="K1164" s="336" t="s">
        <v>1591</v>
      </c>
      <c r="L1164" s="340"/>
      <c r="M1164" s="338">
        <v>97</v>
      </c>
      <c r="N1164" s="150" t="s">
        <v>44</v>
      </c>
      <c r="O1164" s="150" t="s">
        <v>41</v>
      </c>
      <c r="P1164" s="150">
        <v>1</v>
      </c>
      <c r="Q1164" s="177">
        <f>(D1164*G1164)*B1164</f>
        <v>0</v>
      </c>
    </row>
    <row r="1165" spans="1:17" ht="12.75">
      <c r="A1165" s="181" t="s">
        <v>1592</v>
      </c>
      <c r="B1165" s="114"/>
      <c r="C1165" s="147" t="s">
        <v>41</v>
      </c>
      <c r="D1165" s="147">
        <v>10</v>
      </c>
      <c r="E1165" s="315">
        <v>25</v>
      </c>
      <c r="F1165" s="118">
        <f>G1165*137</f>
        <v>367.16</v>
      </c>
      <c r="G1165" s="178">
        <v>2.68</v>
      </c>
      <c r="H1165" s="132">
        <v>1</v>
      </c>
      <c r="I1165" s="133" t="s">
        <v>195</v>
      </c>
      <c r="J1165" s="147"/>
      <c r="K1165" s="173" t="s">
        <v>1593</v>
      </c>
      <c r="L1165" s="179"/>
      <c r="M1165" s="316">
        <v>97</v>
      </c>
      <c r="N1165" s="147" t="s">
        <v>44</v>
      </c>
      <c r="O1165" s="147" t="s">
        <v>41</v>
      </c>
      <c r="P1165" s="147">
        <v>1</v>
      </c>
      <c r="Q1165" s="177">
        <f>(D1165*G1165)*B1165</f>
        <v>0</v>
      </c>
    </row>
    <row r="1166" spans="1:17" ht="12.75">
      <c r="A1166" s="181" t="s">
        <v>1594</v>
      </c>
      <c r="B1166" s="114"/>
      <c r="C1166" s="147" t="s">
        <v>41</v>
      </c>
      <c r="D1166" s="147">
        <v>10</v>
      </c>
      <c r="E1166" s="315">
        <v>25</v>
      </c>
      <c r="F1166" s="118">
        <f>G1166*137</f>
        <v>372.64000000000004</v>
      </c>
      <c r="G1166" s="178">
        <v>2.72</v>
      </c>
      <c r="H1166" s="132">
        <v>1</v>
      </c>
      <c r="I1166" s="133" t="s">
        <v>195</v>
      </c>
      <c r="J1166" s="147"/>
      <c r="K1166" s="173" t="s">
        <v>1595</v>
      </c>
      <c r="L1166" s="179"/>
      <c r="M1166" s="316">
        <v>97</v>
      </c>
      <c r="N1166" s="147" t="s">
        <v>44</v>
      </c>
      <c r="O1166" s="147" t="s">
        <v>41</v>
      </c>
      <c r="P1166" s="147">
        <v>1</v>
      </c>
      <c r="Q1166" s="177">
        <f>(D1166*G1166)*B1166</f>
        <v>0</v>
      </c>
    </row>
    <row r="1167" spans="1:17" ht="12.75">
      <c r="A1167" s="181" t="s">
        <v>1596</v>
      </c>
      <c r="B1167" s="114"/>
      <c r="C1167" s="147" t="s">
        <v>41</v>
      </c>
      <c r="D1167" s="147">
        <v>25</v>
      </c>
      <c r="E1167" s="315">
        <v>25</v>
      </c>
      <c r="F1167" s="118">
        <f>G1167*137</f>
        <v>380.85999999999996</v>
      </c>
      <c r="G1167" s="178">
        <v>2.78</v>
      </c>
      <c r="H1167" s="132">
        <v>1</v>
      </c>
      <c r="I1167" s="133" t="s">
        <v>195</v>
      </c>
      <c r="J1167" s="147"/>
      <c r="K1167" s="173" t="s">
        <v>1597</v>
      </c>
      <c r="L1167" s="179"/>
      <c r="M1167" s="316">
        <v>97</v>
      </c>
      <c r="N1167" s="147" t="s">
        <v>44</v>
      </c>
      <c r="O1167" s="147" t="s">
        <v>41</v>
      </c>
      <c r="P1167" s="147">
        <v>1</v>
      </c>
      <c r="Q1167" s="177">
        <f>(D1167*G1167)*B1167</f>
        <v>0</v>
      </c>
    </row>
    <row r="1168" spans="1:17" ht="12.75">
      <c r="A1168" s="181" t="s">
        <v>1598</v>
      </c>
      <c r="B1168" s="114"/>
      <c r="C1168" s="147" t="s">
        <v>41</v>
      </c>
      <c r="D1168" s="147">
        <v>10</v>
      </c>
      <c r="E1168" s="315">
        <v>2</v>
      </c>
      <c r="F1168" s="118">
        <f>G1168*137</f>
        <v>584.9899999999999</v>
      </c>
      <c r="G1168" s="178">
        <v>4.27</v>
      </c>
      <c r="H1168" s="132">
        <v>1</v>
      </c>
      <c r="I1168" s="133" t="s">
        <v>195</v>
      </c>
      <c r="J1168" s="147"/>
      <c r="K1168" s="173" t="s">
        <v>1599</v>
      </c>
      <c r="L1168" s="179"/>
      <c r="M1168" s="316">
        <v>97</v>
      </c>
      <c r="N1168" s="147" t="s">
        <v>44</v>
      </c>
      <c r="O1168" s="147" t="s">
        <v>41</v>
      </c>
      <c r="P1168" s="147">
        <v>1</v>
      </c>
      <c r="Q1168" s="177">
        <f>(D1168*G1168)*B1168</f>
        <v>0</v>
      </c>
    </row>
    <row r="1169" spans="1:17" ht="12.75">
      <c r="A1169" s="181" t="s">
        <v>1600</v>
      </c>
      <c r="B1169" s="114"/>
      <c r="C1169" s="147" t="s">
        <v>41</v>
      </c>
      <c r="D1169" s="147">
        <v>6</v>
      </c>
      <c r="E1169" s="315">
        <v>3</v>
      </c>
      <c r="F1169" s="118">
        <f>G1169*137</f>
        <v>687.7399999999999</v>
      </c>
      <c r="G1169" s="178">
        <v>5.02</v>
      </c>
      <c r="H1169" s="132">
        <v>1</v>
      </c>
      <c r="I1169" s="133" t="s">
        <v>195</v>
      </c>
      <c r="J1169" s="147"/>
      <c r="K1169" s="173" t="s">
        <v>1601</v>
      </c>
      <c r="L1169" s="179"/>
      <c r="M1169" s="316">
        <v>98</v>
      </c>
      <c r="N1169" s="147" t="s">
        <v>44</v>
      </c>
      <c r="O1169" s="147" t="s">
        <v>41</v>
      </c>
      <c r="P1169" s="147">
        <v>1</v>
      </c>
      <c r="Q1169" s="177">
        <f>(D1169*G1169)*B1169</f>
        <v>0</v>
      </c>
    </row>
    <row r="1170" spans="1:17" ht="12.75">
      <c r="A1170" s="181" t="s">
        <v>1602</v>
      </c>
      <c r="B1170" s="114"/>
      <c r="C1170" s="147" t="s">
        <v>41</v>
      </c>
      <c r="D1170" s="147">
        <v>15</v>
      </c>
      <c r="E1170" s="315">
        <v>2</v>
      </c>
      <c r="F1170" s="118">
        <f>G1170*137</f>
        <v>284.96000000000004</v>
      </c>
      <c r="G1170" s="178">
        <v>2.08</v>
      </c>
      <c r="H1170" s="132">
        <v>1</v>
      </c>
      <c r="I1170" s="133" t="s">
        <v>195</v>
      </c>
      <c r="J1170" s="147"/>
      <c r="K1170" s="173" t="s">
        <v>1603</v>
      </c>
      <c r="L1170" s="179"/>
      <c r="M1170" s="316">
        <v>98</v>
      </c>
      <c r="N1170" s="147" t="s">
        <v>44</v>
      </c>
      <c r="O1170" s="147" t="s">
        <v>41</v>
      </c>
      <c r="P1170" s="147">
        <v>1</v>
      </c>
      <c r="Q1170" s="177">
        <f>(D1170*G1170)*B1170</f>
        <v>0</v>
      </c>
    </row>
    <row r="1171" spans="1:17" ht="12.75">
      <c r="A1171" s="181" t="s">
        <v>1604</v>
      </c>
      <c r="B1171" s="114"/>
      <c r="C1171" s="147" t="s">
        <v>41</v>
      </c>
      <c r="D1171" s="147">
        <v>25</v>
      </c>
      <c r="E1171" s="315">
        <v>30</v>
      </c>
      <c r="F1171" s="118">
        <f>G1171*137</f>
        <v>219.20000000000002</v>
      </c>
      <c r="G1171" s="178">
        <v>1.6</v>
      </c>
      <c r="H1171" s="132">
        <v>1</v>
      </c>
      <c r="I1171" s="133" t="s">
        <v>195</v>
      </c>
      <c r="J1171" s="147"/>
      <c r="K1171" s="173" t="s">
        <v>1605</v>
      </c>
      <c r="L1171" s="179"/>
      <c r="M1171" s="316">
        <v>98</v>
      </c>
      <c r="N1171" s="147" t="s">
        <v>44</v>
      </c>
      <c r="O1171" s="147" t="s">
        <v>41</v>
      </c>
      <c r="P1171" s="147">
        <v>1</v>
      </c>
      <c r="Q1171" s="177">
        <f>(D1171*G1171)*B1171</f>
        <v>0</v>
      </c>
    </row>
    <row r="1172" spans="1:17" ht="12.75">
      <c r="A1172" s="181" t="s">
        <v>1606</v>
      </c>
      <c r="B1172" s="267"/>
      <c r="C1172" s="147" t="s">
        <v>41</v>
      </c>
      <c r="D1172" s="147">
        <v>10</v>
      </c>
      <c r="E1172" s="315">
        <v>8</v>
      </c>
      <c r="F1172" s="118">
        <f>G1172*137</f>
        <v>519.23</v>
      </c>
      <c r="G1172" s="178">
        <v>3.79</v>
      </c>
      <c r="H1172" s="132">
        <v>1</v>
      </c>
      <c r="I1172" s="133" t="s">
        <v>195</v>
      </c>
      <c r="J1172" s="147"/>
      <c r="K1172" s="173" t="s">
        <v>1607</v>
      </c>
      <c r="L1172" s="179"/>
      <c r="M1172" s="316">
        <v>98</v>
      </c>
      <c r="N1172" s="147" t="s">
        <v>44</v>
      </c>
      <c r="O1172" s="147" t="s">
        <v>41</v>
      </c>
      <c r="P1172" s="147">
        <v>1</v>
      </c>
      <c r="Q1172" s="177">
        <f>(D1172*G1172)*B1172</f>
        <v>0</v>
      </c>
    </row>
    <row r="1173" spans="1:17" ht="12.75">
      <c r="A1173" s="181" t="s">
        <v>1608</v>
      </c>
      <c r="B1173" s="267"/>
      <c r="C1173" s="147" t="s">
        <v>41</v>
      </c>
      <c r="D1173" s="147">
        <v>15</v>
      </c>
      <c r="E1173" s="315">
        <v>5</v>
      </c>
      <c r="F1173" s="118">
        <f>G1173*137</f>
        <v>417.84999999999997</v>
      </c>
      <c r="G1173" s="178">
        <v>3.05</v>
      </c>
      <c r="H1173" s="132">
        <v>1</v>
      </c>
      <c r="I1173" s="133" t="s">
        <v>195</v>
      </c>
      <c r="J1173" s="147"/>
      <c r="K1173" s="173" t="s">
        <v>1609</v>
      </c>
      <c r="L1173" s="179"/>
      <c r="M1173" s="316">
        <v>98</v>
      </c>
      <c r="N1173" s="147" t="s">
        <v>44</v>
      </c>
      <c r="O1173" s="147" t="s">
        <v>41</v>
      </c>
      <c r="P1173" s="147">
        <v>1</v>
      </c>
      <c r="Q1173" s="177">
        <f>(D1173*G1173)*B1173</f>
        <v>0</v>
      </c>
    </row>
    <row r="1174" spans="1:17" ht="12.75">
      <c r="A1174" s="334" t="s">
        <v>1610</v>
      </c>
      <c r="B1174" s="267"/>
      <c r="C1174" s="150" t="s">
        <v>41</v>
      </c>
      <c r="D1174" s="150">
        <v>10</v>
      </c>
      <c r="E1174" s="335">
        <v>5</v>
      </c>
      <c r="F1174" s="118">
        <f>G1174*137</f>
        <v>524.71</v>
      </c>
      <c r="G1174" s="339">
        <v>3.83</v>
      </c>
      <c r="H1174" s="120">
        <v>1</v>
      </c>
      <c r="I1174" s="121" t="s">
        <v>195</v>
      </c>
      <c r="J1174" s="150"/>
      <c r="K1174" s="336" t="s">
        <v>1611</v>
      </c>
      <c r="L1174" s="340"/>
      <c r="M1174" s="338">
        <v>98</v>
      </c>
      <c r="N1174" s="150" t="s">
        <v>44</v>
      </c>
      <c r="O1174" s="150" t="s">
        <v>41</v>
      </c>
      <c r="P1174" s="150">
        <v>1</v>
      </c>
      <c r="Q1174" s="177">
        <f>(D1174*G1174)*B1174</f>
        <v>0</v>
      </c>
    </row>
    <row r="1175" spans="1:17" ht="12.75">
      <c r="A1175" s="190"/>
      <c r="B1175" s="186"/>
      <c r="C1175" s="99"/>
      <c r="D1175" s="145">
        <f>SUM(B1133:B1174)*0.37</f>
        <v>0</v>
      </c>
      <c r="E1175" s="99"/>
      <c r="F1175" s="118">
        <f>G1175*137</f>
        <v>0</v>
      </c>
      <c r="G1175" s="101"/>
      <c r="H1175" s="102"/>
      <c r="I1175" s="103"/>
      <c r="J1175" s="100"/>
      <c r="K1175" s="323"/>
      <c r="L1175" s="99"/>
      <c r="M1175" s="109"/>
      <c r="N1175" s="99"/>
      <c r="O1175" s="99"/>
      <c r="P1175" s="99"/>
      <c r="Q1175" s="106" t="s">
        <v>15</v>
      </c>
    </row>
    <row r="1176" spans="1:17" ht="12.75">
      <c r="A1176" s="185"/>
      <c r="B1176" s="186"/>
      <c r="C1176" s="99"/>
      <c r="D1176" s="152"/>
      <c r="E1176" s="112"/>
      <c r="F1176" s="118">
        <f>G1176*137</f>
        <v>0</v>
      </c>
      <c r="G1176" s="101"/>
      <c r="H1176" s="102"/>
      <c r="I1176" s="103"/>
      <c r="K1176" s="211" t="s">
        <v>1612</v>
      </c>
      <c r="L1176" s="99"/>
      <c r="M1176" s="109"/>
      <c r="N1176" s="99"/>
      <c r="O1176" s="99"/>
      <c r="P1176" s="99"/>
      <c r="Q1176" s="341" t="s">
        <v>15</v>
      </c>
    </row>
    <row r="1177" spans="1:17" ht="12.75">
      <c r="A1177" s="185"/>
      <c r="B1177" s="186"/>
      <c r="C1177" s="99"/>
      <c r="D1177" s="152"/>
      <c r="E1177" s="112"/>
      <c r="F1177" s="118">
        <f>G1177*137</f>
        <v>0</v>
      </c>
      <c r="G1177" s="153"/>
      <c r="H1177" s="154"/>
      <c r="I1177" s="155"/>
      <c r="J1177" s="112"/>
      <c r="K1177" s="212" t="s">
        <v>1613</v>
      </c>
      <c r="L1177" s="152"/>
      <c r="M1177" s="194"/>
      <c r="N1177" s="99"/>
      <c r="O1177" s="99"/>
      <c r="P1177" s="99"/>
      <c r="Q1177" s="341" t="s">
        <v>15</v>
      </c>
    </row>
    <row r="1178" spans="1:17" ht="12.75">
      <c r="A1178" s="139" t="s">
        <v>1614</v>
      </c>
      <c r="B1178" s="148"/>
      <c r="C1178" s="138" t="s">
        <v>41</v>
      </c>
      <c r="D1178" s="138">
        <v>1</v>
      </c>
      <c r="E1178" s="203">
        <v>700</v>
      </c>
      <c r="F1178" s="118">
        <f>G1178*137/1000*E1178</f>
        <v>7975.044</v>
      </c>
      <c r="G1178" s="131">
        <v>83.16</v>
      </c>
      <c r="H1178" s="132">
        <v>1000</v>
      </c>
      <c r="I1178" s="133" t="s">
        <v>1615</v>
      </c>
      <c r="J1178" s="213" t="s">
        <v>118</v>
      </c>
      <c r="K1178" s="135" t="s">
        <v>1616</v>
      </c>
      <c r="L1178" s="136" t="s">
        <v>198</v>
      </c>
      <c r="M1178" s="137">
        <v>99</v>
      </c>
      <c r="N1178" s="138" t="s">
        <v>44</v>
      </c>
      <c r="O1178" s="138" t="s">
        <v>41</v>
      </c>
      <c r="P1178" s="138">
        <v>1</v>
      </c>
      <c r="Q1178" s="177">
        <f>(((D1178*G1178)/1000)*E1178)*B1178</f>
        <v>0</v>
      </c>
    </row>
    <row r="1179" spans="1:17" ht="12.75">
      <c r="A1179" s="144" t="s">
        <v>1617</v>
      </c>
      <c r="B1179" s="148"/>
      <c r="C1179" s="128" t="s">
        <v>41</v>
      </c>
      <c r="D1179" s="128">
        <v>1</v>
      </c>
      <c r="E1179" s="107">
        <v>700</v>
      </c>
      <c r="F1179" s="118">
        <f>G1179*137/1000*E1179</f>
        <v>6672.721999999999</v>
      </c>
      <c r="G1179" s="142">
        <v>69.58</v>
      </c>
      <c r="H1179" s="132">
        <v>1000</v>
      </c>
      <c r="I1179" s="133" t="s">
        <v>1615</v>
      </c>
      <c r="J1179" s="161" t="s">
        <v>118</v>
      </c>
      <c r="K1179" s="180" t="s">
        <v>525</v>
      </c>
      <c r="L1179" s="143" t="s">
        <v>198</v>
      </c>
      <c r="M1179" s="137">
        <v>99</v>
      </c>
      <c r="N1179" s="128" t="s">
        <v>44</v>
      </c>
      <c r="O1179" s="128" t="s">
        <v>41</v>
      </c>
      <c r="P1179" s="128">
        <v>1</v>
      </c>
      <c r="Q1179" s="177">
        <f>(((D1179*G1179)/1000)*E1179)*B1179</f>
        <v>0</v>
      </c>
    </row>
    <row r="1180" spans="1:17" ht="12.75">
      <c r="A1180" s="144" t="s">
        <v>1618</v>
      </c>
      <c r="B1180" s="148"/>
      <c r="C1180" s="128" t="s">
        <v>41</v>
      </c>
      <c r="D1180" s="128">
        <v>1</v>
      </c>
      <c r="E1180" s="107">
        <v>700</v>
      </c>
      <c r="F1180" s="118">
        <f>G1180*137/1000*E1180</f>
        <v>8664.564999999999</v>
      </c>
      <c r="G1180" s="142">
        <v>90.35</v>
      </c>
      <c r="H1180" s="132">
        <v>1000</v>
      </c>
      <c r="I1180" s="133" t="s">
        <v>1615</v>
      </c>
      <c r="J1180" s="161" t="s">
        <v>118</v>
      </c>
      <c r="K1180" s="180" t="s">
        <v>1080</v>
      </c>
      <c r="L1180" s="143" t="s">
        <v>198</v>
      </c>
      <c r="M1180" s="137">
        <v>99</v>
      </c>
      <c r="N1180" s="128" t="s">
        <v>44</v>
      </c>
      <c r="O1180" s="128" t="s">
        <v>41</v>
      </c>
      <c r="P1180" s="128">
        <v>1</v>
      </c>
      <c r="Q1180" s="177">
        <f>(((D1180*G1180)/1000)*E1180)*B1180</f>
        <v>0</v>
      </c>
    </row>
    <row r="1181" spans="1:17" ht="12.75">
      <c r="A1181" s="144" t="s">
        <v>1619</v>
      </c>
      <c r="B1181" s="148"/>
      <c r="C1181" s="128" t="s">
        <v>41</v>
      </c>
      <c r="D1181" s="128">
        <v>1</v>
      </c>
      <c r="E1181" s="107">
        <v>700</v>
      </c>
      <c r="F1181" s="118">
        <f>G1181*137/1000*E1181</f>
        <v>7286.482</v>
      </c>
      <c r="G1181" s="142">
        <v>75.98</v>
      </c>
      <c r="H1181" s="132">
        <v>1000</v>
      </c>
      <c r="I1181" s="133" t="s">
        <v>1615</v>
      </c>
      <c r="J1181" s="161" t="s">
        <v>118</v>
      </c>
      <c r="K1181" s="180" t="s">
        <v>1620</v>
      </c>
      <c r="L1181" s="143" t="s">
        <v>198</v>
      </c>
      <c r="M1181" s="137">
        <v>99</v>
      </c>
      <c r="N1181" s="128" t="s">
        <v>44</v>
      </c>
      <c r="O1181" s="128" t="s">
        <v>41</v>
      </c>
      <c r="P1181" s="128">
        <v>1</v>
      </c>
      <c r="Q1181" s="177">
        <f>(((D1181*G1181)/1000)*E1181)*B1181</f>
        <v>0</v>
      </c>
    </row>
    <row r="1182" spans="1:17" ht="12.75">
      <c r="A1182" s="144" t="s">
        <v>1621</v>
      </c>
      <c r="B1182" s="148"/>
      <c r="C1182" s="128" t="s">
        <v>41</v>
      </c>
      <c r="D1182" s="128">
        <v>1</v>
      </c>
      <c r="E1182" s="107">
        <v>700</v>
      </c>
      <c r="F1182" s="118">
        <f>G1182*137/1000*E1182</f>
        <v>7526.232000000001</v>
      </c>
      <c r="G1182" s="142">
        <v>78.48</v>
      </c>
      <c r="H1182" s="132">
        <v>1000</v>
      </c>
      <c r="I1182" s="133" t="s">
        <v>1615</v>
      </c>
      <c r="J1182" s="161" t="s">
        <v>118</v>
      </c>
      <c r="K1182" s="180" t="s">
        <v>1075</v>
      </c>
      <c r="L1182" s="143" t="s">
        <v>198</v>
      </c>
      <c r="M1182" s="137">
        <v>99</v>
      </c>
      <c r="N1182" s="128" t="s">
        <v>44</v>
      </c>
      <c r="O1182" s="128" t="s">
        <v>41</v>
      </c>
      <c r="P1182" s="128">
        <v>1</v>
      </c>
      <c r="Q1182" s="177">
        <f>(((D1182*G1182)/1000)*E1182)*B1182</f>
        <v>0</v>
      </c>
    </row>
    <row r="1183" spans="1:17" ht="12.75">
      <c r="A1183" s="144" t="s">
        <v>1622</v>
      </c>
      <c r="B1183" s="148"/>
      <c r="C1183" s="128" t="s">
        <v>41</v>
      </c>
      <c r="D1183" s="128">
        <v>1</v>
      </c>
      <c r="E1183" s="107">
        <v>700</v>
      </c>
      <c r="F1183" s="118">
        <f>G1183*137/1000*E1183</f>
        <v>7286.482</v>
      </c>
      <c r="G1183" s="142">
        <v>75.98</v>
      </c>
      <c r="H1183" s="132">
        <v>1000</v>
      </c>
      <c r="I1183" s="133" t="s">
        <v>1615</v>
      </c>
      <c r="J1183" s="161" t="s">
        <v>118</v>
      </c>
      <c r="K1183" s="180" t="s">
        <v>1623</v>
      </c>
      <c r="L1183" s="143" t="s">
        <v>198</v>
      </c>
      <c r="M1183" s="137">
        <v>99</v>
      </c>
      <c r="N1183" s="128" t="s">
        <v>44</v>
      </c>
      <c r="O1183" s="128" t="s">
        <v>41</v>
      </c>
      <c r="P1183" s="128">
        <v>1</v>
      </c>
      <c r="Q1183" s="177">
        <f>(((D1183*G1183)/1000)*E1183)*B1183</f>
        <v>0</v>
      </c>
    </row>
    <row r="1184" spans="1:17" ht="12.75">
      <c r="A1184" s="144" t="s">
        <v>1624</v>
      </c>
      <c r="B1184" s="148"/>
      <c r="C1184" s="128" t="s">
        <v>41</v>
      </c>
      <c r="D1184" s="128">
        <v>1</v>
      </c>
      <c r="E1184" s="107">
        <v>700</v>
      </c>
      <c r="F1184" s="118">
        <f>G1184*137/1000*E1184</f>
        <v>7286.482</v>
      </c>
      <c r="G1184" s="142">
        <v>75.98</v>
      </c>
      <c r="H1184" s="132">
        <v>1000</v>
      </c>
      <c r="I1184" s="133" t="s">
        <v>1615</v>
      </c>
      <c r="J1184" s="161" t="s">
        <v>118</v>
      </c>
      <c r="K1184" s="180" t="s">
        <v>1625</v>
      </c>
      <c r="L1184" s="143" t="s">
        <v>198</v>
      </c>
      <c r="M1184" s="137">
        <v>99</v>
      </c>
      <c r="N1184" s="128" t="s">
        <v>44</v>
      </c>
      <c r="O1184" s="128" t="s">
        <v>41</v>
      </c>
      <c r="P1184" s="128">
        <v>1</v>
      </c>
      <c r="Q1184" s="177">
        <f>(((D1184*G1184)/1000)*E1184)*B1184</f>
        <v>0</v>
      </c>
    </row>
    <row r="1185" spans="1:17" ht="12.75">
      <c r="A1185" s="144" t="s">
        <v>1626</v>
      </c>
      <c r="B1185" s="148"/>
      <c r="C1185" s="128" t="s">
        <v>41</v>
      </c>
      <c r="D1185" s="128">
        <v>1</v>
      </c>
      <c r="E1185" s="107">
        <v>700</v>
      </c>
      <c r="F1185" s="118">
        <f>G1185*137/1000*E1185</f>
        <v>6957.545000000001</v>
      </c>
      <c r="G1185" s="142">
        <v>72.55</v>
      </c>
      <c r="H1185" s="132">
        <v>1000</v>
      </c>
      <c r="I1185" s="133" t="s">
        <v>1615</v>
      </c>
      <c r="J1185" s="161" t="s">
        <v>118</v>
      </c>
      <c r="K1185" s="180" t="s">
        <v>1627</v>
      </c>
      <c r="L1185" s="143" t="s">
        <v>198</v>
      </c>
      <c r="M1185" s="137">
        <v>99</v>
      </c>
      <c r="N1185" s="128" t="s">
        <v>44</v>
      </c>
      <c r="O1185" s="128" t="s">
        <v>41</v>
      </c>
      <c r="P1185" s="128">
        <v>1</v>
      </c>
      <c r="Q1185" s="177">
        <f>(((D1185*G1185)/1000)*E1185)*B1185</f>
        <v>0</v>
      </c>
    </row>
    <row r="1186" spans="1:17" ht="12.75">
      <c r="A1186" s="144" t="s">
        <v>1628</v>
      </c>
      <c r="B1186" s="148"/>
      <c r="C1186" s="128" t="s">
        <v>41</v>
      </c>
      <c r="D1186" s="128">
        <v>1</v>
      </c>
      <c r="E1186" s="107">
        <v>700</v>
      </c>
      <c r="F1186" s="118">
        <f>G1186*137/1000*E1186</f>
        <v>9233.252</v>
      </c>
      <c r="G1186" s="142">
        <v>96.28</v>
      </c>
      <c r="H1186" s="132">
        <v>1000</v>
      </c>
      <c r="I1186" s="133" t="s">
        <v>1615</v>
      </c>
      <c r="J1186" s="161" t="s">
        <v>118</v>
      </c>
      <c r="K1186" s="180" t="s">
        <v>396</v>
      </c>
      <c r="L1186" s="143" t="s">
        <v>198</v>
      </c>
      <c r="M1186" s="163">
        <v>100</v>
      </c>
      <c r="N1186" s="128" t="s">
        <v>44</v>
      </c>
      <c r="O1186" s="128" t="s">
        <v>41</v>
      </c>
      <c r="P1186" s="128">
        <v>1</v>
      </c>
      <c r="Q1186" s="177">
        <f>(((D1186*G1186)/1000)*E1186)*B1186</f>
        <v>0</v>
      </c>
    </row>
    <row r="1187" spans="1:17" ht="12.75">
      <c r="A1187" s="144" t="s">
        <v>1629</v>
      </c>
      <c r="B1187" s="148"/>
      <c r="C1187" s="128" t="s">
        <v>41</v>
      </c>
      <c r="D1187" s="128">
        <v>1</v>
      </c>
      <c r="E1187" s="107">
        <v>700</v>
      </c>
      <c r="F1187" s="118">
        <f>G1187*137/1000*E1187</f>
        <v>9473.002</v>
      </c>
      <c r="G1187" s="142">
        <v>98.78</v>
      </c>
      <c r="H1187" s="132">
        <v>1000</v>
      </c>
      <c r="I1187" s="133" t="s">
        <v>1615</v>
      </c>
      <c r="J1187" s="161" t="s">
        <v>118</v>
      </c>
      <c r="K1187" s="180" t="s">
        <v>789</v>
      </c>
      <c r="L1187" s="143" t="s">
        <v>198</v>
      </c>
      <c r="M1187" s="163">
        <v>100</v>
      </c>
      <c r="N1187" s="128" t="s">
        <v>44</v>
      </c>
      <c r="O1187" s="128" t="s">
        <v>41</v>
      </c>
      <c r="P1187" s="128">
        <v>1</v>
      </c>
      <c r="Q1187" s="177">
        <f>(((D1187*G1187)/1000)*E1187)*B1187</f>
        <v>0</v>
      </c>
    </row>
    <row r="1188" spans="1:17" ht="12.75">
      <c r="A1188" s="144" t="s">
        <v>1630</v>
      </c>
      <c r="B1188" s="148"/>
      <c r="C1188" s="128" t="s">
        <v>41</v>
      </c>
      <c r="D1188" s="128">
        <v>1</v>
      </c>
      <c r="E1188" s="107">
        <v>700</v>
      </c>
      <c r="F1188" s="118">
        <f>G1188*137/1000*E1188</f>
        <v>7765.982</v>
      </c>
      <c r="G1188" s="142">
        <v>80.98</v>
      </c>
      <c r="H1188" s="132">
        <v>1000</v>
      </c>
      <c r="I1188" s="133" t="s">
        <v>1615</v>
      </c>
      <c r="J1188" s="161" t="s">
        <v>118</v>
      </c>
      <c r="K1188" s="180" t="s">
        <v>1631</v>
      </c>
      <c r="L1188" s="143" t="s">
        <v>198</v>
      </c>
      <c r="M1188" s="163">
        <v>100</v>
      </c>
      <c r="N1188" s="128" t="s">
        <v>44</v>
      </c>
      <c r="O1188" s="128" t="s">
        <v>41</v>
      </c>
      <c r="P1188" s="128">
        <v>1</v>
      </c>
      <c r="Q1188" s="177">
        <f>(((D1188*G1188)/1000)*E1188)*B1188</f>
        <v>0</v>
      </c>
    </row>
    <row r="1189" spans="1:17" ht="12.75">
      <c r="A1189" s="144" t="s">
        <v>1632</v>
      </c>
      <c r="B1189" s="148"/>
      <c r="C1189" s="128" t="s">
        <v>41</v>
      </c>
      <c r="D1189" s="128">
        <v>1</v>
      </c>
      <c r="E1189" s="107">
        <v>700</v>
      </c>
      <c r="F1189" s="118">
        <f>G1189*137/1000*E1189</f>
        <v>7765.982</v>
      </c>
      <c r="G1189" s="142">
        <v>80.98</v>
      </c>
      <c r="H1189" s="132">
        <v>1000</v>
      </c>
      <c r="I1189" s="133" t="s">
        <v>1615</v>
      </c>
      <c r="J1189" s="161" t="s">
        <v>118</v>
      </c>
      <c r="K1189" s="180" t="s">
        <v>1633</v>
      </c>
      <c r="L1189" s="143" t="s">
        <v>198</v>
      </c>
      <c r="M1189" s="163">
        <v>100</v>
      </c>
      <c r="N1189" s="128" t="s">
        <v>44</v>
      </c>
      <c r="O1189" s="128" t="s">
        <v>41</v>
      </c>
      <c r="P1189" s="128">
        <v>1</v>
      </c>
      <c r="Q1189" s="177">
        <f>(((D1189*G1189)/1000)*E1189)*B1189</f>
        <v>0</v>
      </c>
    </row>
    <row r="1190" spans="1:17" ht="12.75">
      <c r="A1190" s="144" t="s">
        <v>1634</v>
      </c>
      <c r="B1190" s="148"/>
      <c r="C1190" s="128" t="s">
        <v>41</v>
      </c>
      <c r="D1190" s="128">
        <v>1</v>
      </c>
      <c r="E1190" s="107">
        <v>700</v>
      </c>
      <c r="F1190" s="118">
        <f>G1190*137/1000*E1190</f>
        <v>8094.919000000001</v>
      </c>
      <c r="G1190" s="142">
        <v>84.41</v>
      </c>
      <c r="H1190" s="132">
        <v>1000</v>
      </c>
      <c r="I1190" s="133" t="s">
        <v>1615</v>
      </c>
      <c r="J1190" s="161" t="s">
        <v>206</v>
      </c>
      <c r="K1190" s="180" t="s">
        <v>798</v>
      </c>
      <c r="L1190" s="143" t="s">
        <v>198</v>
      </c>
      <c r="M1190" s="163">
        <v>100</v>
      </c>
      <c r="N1190" s="128" t="s">
        <v>44</v>
      </c>
      <c r="O1190" s="128" t="s">
        <v>41</v>
      </c>
      <c r="P1190" s="128">
        <v>1</v>
      </c>
      <c r="Q1190" s="177">
        <f>(((D1190*G1190)/1000)*E1190)*B1190</f>
        <v>0</v>
      </c>
    </row>
    <row r="1191" spans="1:17" ht="12.75">
      <c r="A1191" s="144" t="s">
        <v>1635</v>
      </c>
      <c r="B1191" s="148"/>
      <c r="C1191" s="128" t="s">
        <v>41</v>
      </c>
      <c r="D1191" s="128">
        <v>1</v>
      </c>
      <c r="E1191" s="107">
        <v>700</v>
      </c>
      <c r="F1191" s="118">
        <f>G1191*137/1000*E1191</f>
        <v>8094.919000000001</v>
      </c>
      <c r="G1191" s="142">
        <v>84.41</v>
      </c>
      <c r="H1191" s="132">
        <v>1000</v>
      </c>
      <c r="I1191" s="133" t="s">
        <v>1615</v>
      </c>
      <c r="J1191" s="161" t="s">
        <v>118</v>
      </c>
      <c r="K1191" s="180" t="s">
        <v>1077</v>
      </c>
      <c r="L1191" s="143" t="s">
        <v>198</v>
      </c>
      <c r="M1191" s="163">
        <v>100</v>
      </c>
      <c r="N1191" s="128" t="s">
        <v>44</v>
      </c>
      <c r="O1191" s="128" t="s">
        <v>41</v>
      </c>
      <c r="P1191" s="128">
        <v>1</v>
      </c>
      <c r="Q1191" s="177">
        <f>(((D1191*G1191)/1000)*E1191)*B1191</f>
        <v>0</v>
      </c>
    </row>
    <row r="1192" spans="1:17" ht="12.75">
      <c r="A1192" s="144" t="s">
        <v>1636</v>
      </c>
      <c r="B1192" s="148"/>
      <c r="C1192" s="128" t="s">
        <v>41</v>
      </c>
      <c r="D1192" s="128">
        <v>1</v>
      </c>
      <c r="E1192" s="107">
        <v>700</v>
      </c>
      <c r="F1192" s="118">
        <f>G1192*137/1000*E1192</f>
        <v>8664.564999999999</v>
      </c>
      <c r="G1192" s="142">
        <v>90.35</v>
      </c>
      <c r="H1192" s="132">
        <v>1000</v>
      </c>
      <c r="I1192" s="133" t="s">
        <v>1615</v>
      </c>
      <c r="J1192" s="161" t="s">
        <v>118</v>
      </c>
      <c r="K1192" s="180" t="s">
        <v>1637</v>
      </c>
      <c r="L1192" s="143" t="s">
        <v>198</v>
      </c>
      <c r="M1192" s="163">
        <v>100</v>
      </c>
      <c r="N1192" s="128" t="s">
        <v>44</v>
      </c>
      <c r="O1192" s="128" t="s">
        <v>41</v>
      </c>
      <c r="P1192" s="128">
        <v>1</v>
      </c>
      <c r="Q1192" s="177">
        <f>(((D1192*G1192)/1000)*E1192)*B1192</f>
        <v>0</v>
      </c>
    </row>
    <row r="1193" spans="1:17" ht="12.75">
      <c r="A1193" s="144" t="s">
        <v>1638</v>
      </c>
      <c r="B1193" s="148"/>
      <c r="C1193" s="128" t="s">
        <v>41</v>
      </c>
      <c r="D1193" s="128">
        <v>1</v>
      </c>
      <c r="E1193" s="107">
        <v>700</v>
      </c>
      <c r="F1193" s="118">
        <f>G1193*137/1000*E1193</f>
        <v>7765.982</v>
      </c>
      <c r="G1193" s="142">
        <v>80.98</v>
      </c>
      <c r="H1193" s="132">
        <v>1000</v>
      </c>
      <c r="I1193" s="133" t="s">
        <v>1615</v>
      </c>
      <c r="J1193" s="161" t="s">
        <v>196</v>
      </c>
      <c r="K1193" s="180" t="s">
        <v>197</v>
      </c>
      <c r="L1193" s="143" t="s">
        <v>198</v>
      </c>
      <c r="M1193" s="163">
        <v>100</v>
      </c>
      <c r="N1193" s="128" t="s">
        <v>44</v>
      </c>
      <c r="O1193" s="128" t="s">
        <v>41</v>
      </c>
      <c r="P1193" s="128">
        <v>1</v>
      </c>
      <c r="Q1193" s="177">
        <f>(((D1193*G1193)/1000)*E1193)*B1193</f>
        <v>0</v>
      </c>
    </row>
    <row r="1194" spans="1:17" ht="12.75">
      <c r="A1194" s="144" t="s">
        <v>1639</v>
      </c>
      <c r="B1194" s="148"/>
      <c r="C1194" s="128" t="s">
        <v>41</v>
      </c>
      <c r="D1194" s="128">
        <v>1</v>
      </c>
      <c r="E1194" s="107">
        <v>700</v>
      </c>
      <c r="F1194" s="118">
        <f>G1194*137/1000*E1194</f>
        <v>7855.169</v>
      </c>
      <c r="G1194" s="142">
        <v>81.91</v>
      </c>
      <c r="H1194" s="132">
        <v>1000</v>
      </c>
      <c r="I1194" s="133" t="s">
        <v>1615</v>
      </c>
      <c r="J1194" s="161" t="s">
        <v>196</v>
      </c>
      <c r="K1194" s="180" t="s">
        <v>389</v>
      </c>
      <c r="L1194" s="143" t="s">
        <v>198</v>
      </c>
      <c r="M1194" s="163">
        <v>100</v>
      </c>
      <c r="N1194" s="128" t="s">
        <v>44</v>
      </c>
      <c r="O1194" s="128" t="s">
        <v>41</v>
      </c>
      <c r="P1194" s="128">
        <v>1</v>
      </c>
      <c r="Q1194" s="177">
        <f>(((D1194*G1194)/1000)*E1194)*B1194</f>
        <v>0</v>
      </c>
    </row>
    <row r="1195" spans="1:17" ht="12.75">
      <c r="A1195" s="181" t="s">
        <v>1640</v>
      </c>
      <c r="B1195" s="148"/>
      <c r="C1195" s="147" t="s">
        <v>41</v>
      </c>
      <c r="D1195" s="147">
        <v>1</v>
      </c>
      <c r="E1195" s="315">
        <v>700</v>
      </c>
      <c r="F1195" s="118">
        <f>G1195*137/1000*E1195</f>
        <v>8094.919000000001</v>
      </c>
      <c r="G1195" s="142">
        <v>84.41</v>
      </c>
      <c r="H1195" s="132">
        <v>1000</v>
      </c>
      <c r="I1195" s="133" t="s">
        <v>1615</v>
      </c>
      <c r="J1195" s="161" t="s">
        <v>196</v>
      </c>
      <c r="K1195" s="173" t="s">
        <v>1641</v>
      </c>
      <c r="L1195" s="143" t="s">
        <v>198</v>
      </c>
      <c r="M1195" s="163">
        <v>100</v>
      </c>
      <c r="N1195" s="147" t="s">
        <v>44</v>
      </c>
      <c r="O1195" s="147" t="s">
        <v>41</v>
      </c>
      <c r="P1195" s="147">
        <v>1</v>
      </c>
      <c r="Q1195" s="177">
        <f>(((D1195*G1195)/1000)*E1195)*B1195</f>
        <v>0</v>
      </c>
    </row>
    <row r="1196" spans="1:17" ht="12.75">
      <c r="A1196" s="144" t="s">
        <v>1642</v>
      </c>
      <c r="B1196" s="148"/>
      <c r="C1196" s="128" t="s">
        <v>41</v>
      </c>
      <c r="D1196" s="128">
        <v>1</v>
      </c>
      <c r="E1196" s="107">
        <v>700</v>
      </c>
      <c r="F1196" s="118">
        <f>G1196*137/1000*E1196</f>
        <v>8094.919000000001</v>
      </c>
      <c r="G1196" s="142">
        <v>84.41</v>
      </c>
      <c r="H1196" s="132">
        <v>1000</v>
      </c>
      <c r="I1196" s="133" t="s">
        <v>1615</v>
      </c>
      <c r="J1196" s="161" t="s">
        <v>196</v>
      </c>
      <c r="K1196" s="180" t="s">
        <v>1039</v>
      </c>
      <c r="L1196" s="143" t="s">
        <v>198</v>
      </c>
      <c r="M1196" s="163">
        <v>100</v>
      </c>
      <c r="N1196" s="128" t="s">
        <v>44</v>
      </c>
      <c r="O1196" s="128" t="s">
        <v>41</v>
      </c>
      <c r="P1196" s="128">
        <v>1</v>
      </c>
      <c r="Q1196" s="177">
        <f>(((D1196*G1196)/1000)*E1196)*B1196</f>
        <v>0</v>
      </c>
    </row>
    <row r="1197" spans="1:17" ht="12.75">
      <c r="A1197" s="144" t="s">
        <v>1643</v>
      </c>
      <c r="B1197" s="114"/>
      <c r="C1197" s="128" t="s">
        <v>41</v>
      </c>
      <c r="D1197" s="128">
        <v>1</v>
      </c>
      <c r="E1197" s="107">
        <v>700</v>
      </c>
      <c r="F1197" s="118">
        <f>G1197*137/1000*E1197</f>
        <v>8094.919000000001</v>
      </c>
      <c r="G1197" s="142">
        <v>84.41</v>
      </c>
      <c r="H1197" s="132">
        <v>1000</v>
      </c>
      <c r="I1197" s="133" t="s">
        <v>1615</v>
      </c>
      <c r="J1197" s="161" t="s">
        <v>370</v>
      </c>
      <c r="K1197" s="180" t="s">
        <v>499</v>
      </c>
      <c r="L1197" s="143" t="s">
        <v>198</v>
      </c>
      <c r="M1197" s="163">
        <v>100</v>
      </c>
      <c r="N1197" s="128" t="s">
        <v>44</v>
      </c>
      <c r="O1197" s="128" t="s">
        <v>41</v>
      </c>
      <c r="P1197" s="128">
        <v>1</v>
      </c>
      <c r="Q1197" s="177">
        <f>(((D1197*G1197)/1000)*E1197)*B1197</f>
        <v>0</v>
      </c>
    </row>
    <row r="1198" spans="1:17" ht="12.75">
      <c r="A1198" s="144" t="s">
        <v>1644</v>
      </c>
      <c r="B1198" s="114"/>
      <c r="C1198" s="128" t="s">
        <v>41</v>
      </c>
      <c r="D1198" s="128">
        <v>1</v>
      </c>
      <c r="E1198" s="107">
        <v>700</v>
      </c>
      <c r="F1198" s="118">
        <f>G1198*137/1000*E1198</f>
        <v>7765.982</v>
      </c>
      <c r="G1198" s="142">
        <v>80.98</v>
      </c>
      <c r="H1198" s="132">
        <v>1000</v>
      </c>
      <c r="I1198" s="133" t="s">
        <v>1615</v>
      </c>
      <c r="J1198" s="161" t="s">
        <v>370</v>
      </c>
      <c r="K1198" s="180" t="s">
        <v>815</v>
      </c>
      <c r="L1198" s="143" t="s">
        <v>198</v>
      </c>
      <c r="M1198" s="163">
        <v>100</v>
      </c>
      <c r="N1198" s="128" t="s">
        <v>44</v>
      </c>
      <c r="O1198" s="128" t="s">
        <v>41</v>
      </c>
      <c r="P1198" s="128">
        <v>1</v>
      </c>
      <c r="Q1198" s="177">
        <f>(((D1198*G1198)/1000)*E1198)*B1198</f>
        <v>0</v>
      </c>
    </row>
    <row r="1199" spans="1:17" ht="12.75">
      <c r="A1199" s="144" t="s">
        <v>1645</v>
      </c>
      <c r="B1199" s="148"/>
      <c r="C1199" s="128" t="s">
        <v>41</v>
      </c>
      <c r="D1199" s="128">
        <v>1</v>
      </c>
      <c r="E1199" s="107">
        <v>700</v>
      </c>
      <c r="F1199" s="118">
        <f>G1199*137/1000*E1199</f>
        <v>10522.148</v>
      </c>
      <c r="G1199" s="142">
        <v>109.72</v>
      </c>
      <c r="H1199" s="132">
        <v>1000</v>
      </c>
      <c r="I1199" s="133" t="s">
        <v>1615</v>
      </c>
      <c r="J1199" s="161" t="s">
        <v>196</v>
      </c>
      <c r="K1199" s="180" t="s">
        <v>1646</v>
      </c>
      <c r="L1199" s="143" t="s">
        <v>198</v>
      </c>
      <c r="M1199" s="163">
        <v>100</v>
      </c>
      <c r="N1199" s="128" t="s">
        <v>44</v>
      </c>
      <c r="O1199" s="128" t="s">
        <v>41</v>
      </c>
      <c r="P1199" s="128">
        <v>1</v>
      </c>
      <c r="Q1199" s="177">
        <f>(((D1199*G1199)/1000)*E1199)*B1199</f>
        <v>0</v>
      </c>
    </row>
    <row r="1200" spans="1:17" ht="12.75">
      <c r="A1200" s="144" t="s">
        <v>1647</v>
      </c>
      <c r="B1200" s="148"/>
      <c r="C1200" s="128" t="s">
        <v>41</v>
      </c>
      <c r="D1200" s="128">
        <v>1</v>
      </c>
      <c r="E1200" s="107">
        <v>700</v>
      </c>
      <c r="F1200" s="118">
        <f>G1200*137/1000*E1200</f>
        <v>9563.148000000001</v>
      </c>
      <c r="G1200" s="142">
        <v>99.72</v>
      </c>
      <c r="H1200" s="132">
        <v>1000</v>
      </c>
      <c r="I1200" s="133" t="s">
        <v>1615</v>
      </c>
      <c r="J1200" s="161" t="s">
        <v>303</v>
      </c>
      <c r="K1200" s="180" t="s">
        <v>551</v>
      </c>
      <c r="L1200" s="143" t="s">
        <v>198</v>
      </c>
      <c r="M1200" s="163">
        <v>100</v>
      </c>
      <c r="N1200" s="128" t="s">
        <v>44</v>
      </c>
      <c r="O1200" s="128" t="s">
        <v>41</v>
      </c>
      <c r="P1200" s="128">
        <v>1</v>
      </c>
      <c r="Q1200" s="177">
        <f>(((D1200*G1200)/1000)*E1200)*B1200</f>
        <v>0</v>
      </c>
    </row>
    <row r="1201" spans="1:17" ht="12.75">
      <c r="A1201" s="144" t="s">
        <v>1648</v>
      </c>
      <c r="B1201" s="148"/>
      <c r="C1201" s="128" t="s">
        <v>41</v>
      </c>
      <c r="D1201" s="128">
        <v>1</v>
      </c>
      <c r="E1201" s="107">
        <v>700</v>
      </c>
      <c r="F1201" s="118">
        <f>G1201*137/1000*E1201</f>
        <v>8664.564999999999</v>
      </c>
      <c r="G1201" s="142">
        <v>90.35</v>
      </c>
      <c r="H1201" s="132">
        <v>1000</v>
      </c>
      <c r="I1201" s="133" t="s">
        <v>1615</v>
      </c>
      <c r="J1201" s="161" t="s">
        <v>303</v>
      </c>
      <c r="K1201" s="180" t="s">
        <v>1649</v>
      </c>
      <c r="L1201" s="143" t="s">
        <v>198</v>
      </c>
      <c r="M1201" s="163">
        <v>100</v>
      </c>
      <c r="N1201" s="128" t="s">
        <v>44</v>
      </c>
      <c r="O1201" s="128" t="s">
        <v>41</v>
      </c>
      <c r="P1201" s="128">
        <v>1</v>
      </c>
      <c r="Q1201" s="177">
        <f>(((D1201*G1201)/1000)*E1201)*B1201</f>
        <v>0</v>
      </c>
    </row>
    <row r="1202" spans="1:17" ht="12.75">
      <c r="A1202" s="144" t="s">
        <v>1650</v>
      </c>
      <c r="B1202" s="148"/>
      <c r="C1202" s="128" t="s">
        <v>41</v>
      </c>
      <c r="D1202" s="128">
        <v>1</v>
      </c>
      <c r="E1202" s="107">
        <v>700</v>
      </c>
      <c r="F1202" s="118">
        <f>G1202*137/1000*E1202</f>
        <v>8664.564999999999</v>
      </c>
      <c r="G1202" s="142">
        <v>90.35</v>
      </c>
      <c r="H1202" s="132">
        <v>1000</v>
      </c>
      <c r="I1202" s="133" t="s">
        <v>1615</v>
      </c>
      <c r="J1202" s="161" t="s">
        <v>303</v>
      </c>
      <c r="K1202" s="180" t="s">
        <v>273</v>
      </c>
      <c r="L1202" s="143" t="s">
        <v>198</v>
      </c>
      <c r="M1202" s="163">
        <v>101</v>
      </c>
      <c r="N1202" s="128" t="s">
        <v>44</v>
      </c>
      <c r="O1202" s="128" t="s">
        <v>41</v>
      </c>
      <c r="P1202" s="128">
        <v>1</v>
      </c>
      <c r="Q1202" s="177">
        <f>(((D1202*G1202)/1000)*E1202)*B1202</f>
        <v>0</v>
      </c>
    </row>
    <row r="1203" spans="1:17" ht="12.75">
      <c r="A1203" s="144" t="s">
        <v>1651</v>
      </c>
      <c r="B1203" s="148"/>
      <c r="C1203" s="128" t="s">
        <v>41</v>
      </c>
      <c r="D1203" s="128">
        <v>1</v>
      </c>
      <c r="E1203" s="107">
        <v>700</v>
      </c>
      <c r="F1203" s="118">
        <f>G1203*137/1000*E1203</f>
        <v>9473.002</v>
      </c>
      <c r="G1203" s="142">
        <v>98.78</v>
      </c>
      <c r="H1203" s="132">
        <v>1000</v>
      </c>
      <c r="I1203" s="133" t="s">
        <v>1615</v>
      </c>
      <c r="J1203" s="161" t="s">
        <v>303</v>
      </c>
      <c r="K1203" s="180" t="s">
        <v>1652</v>
      </c>
      <c r="L1203" s="143" t="s">
        <v>198</v>
      </c>
      <c r="M1203" s="163">
        <v>101</v>
      </c>
      <c r="N1203" s="128" t="s">
        <v>44</v>
      </c>
      <c r="O1203" s="128" t="s">
        <v>41</v>
      </c>
      <c r="P1203" s="128">
        <v>1</v>
      </c>
      <c r="Q1203" s="177">
        <f>(((D1203*G1203)/1000)*E1203)*B1203</f>
        <v>0</v>
      </c>
    </row>
    <row r="1204" spans="1:17" ht="12.75">
      <c r="A1204" s="144" t="s">
        <v>1653</v>
      </c>
      <c r="B1204" s="148"/>
      <c r="C1204" s="128" t="s">
        <v>41</v>
      </c>
      <c r="D1204" s="128">
        <v>1</v>
      </c>
      <c r="E1204" s="107">
        <v>700</v>
      </c>
      <c r="F1204" s="118">
        <f>G1204*137/1000*E1204</f>
        <v>10042.648</v>
      </c>
      <c r="G1204" s="142">
        <v>104.72</v>
      </c>
      <c r="H1204" s="132">
        <v>1000</v>
      </c>
      <c r="I1204" s="133" t="s">
        <v>1615</v>
      </c>
      <c r="J1204" s="161" t="s">
        <v>303</v>
      </c>
      <c r="K1204" s="180" t="s">
        <v>846</v>
      </c>
      <c r="L1204" s="143" t="s">
        <v>198</v>
      </c>
      <c r="M1204" s="163">
        <v>101</v>
      </c>
      <c r="N1204" s="128" t="s">
        <v>44</v>
      </c>
      <c r="O1204" s="128" t="s">
        <v>41</v>
      </c>
      <c r="P1204" s="128">
        <v>1</v>
      </c>
      <c r="Q1204" s="177">
        <f>(((D1204*G1204)/1000)*E1204)*B1204</f>
        <v>0</v>
      </c>
    </row>
    <row r="1205" spans="1:17" ht="12.75">
      <c r="A1205" s="144" t="s">
        <v>1654</v>
      </c>
      <c r="B1205" s="148"/>
      <c r="C1205" s="128" t="s">
        <v>41</v>
      </c>
      <c r="D1205" s="128">
        <v>1</v>
      </c>
      <c r="E1205" s="107">
        <v>700</v>
      </c>
      <c r="F1205" s="118">
        <f>G1205*137/1000*E1205</f>
        <v>8949.387999999999</v>
      </c>
      <c r="G1205" s="142">
        <v>93.32</v>
      </c>
      <c r="H1205" s="132">
        <v>1000</v>
      </c>
      <c r="I1205" s="133" t="s">
        <v>1615</v>
      </c>
      <c r="J1205" s="161" t="s">
        <v>303</v>
      </c>
      <c r="K1205" s="180" t="s">
        <v>559</v>
      </c>
      <c r="L1205" s="143" t="s">
        <v>198</v>
      </c>
      <c r="M1205" s="163">
        <v>101</v>
      </c>
      <c r="N1205" s="128" t="s">
        <v>44</v>
      </c>
      <c r="O1205" s="128" t="s">
        <v>41</v>
      </c>
      <c r="P1205" s="128">
        <v>1</v>
      </c>
      <c r="Q1205" s="177">
        <f>(((D1205*G1205)/1000)*E1205)*B1205</f>
        <v>0</v>
      </c>
    </row>
    <row r="1206" spans="1:17" ht="12.75">
      <c r="A1206" s="144" t="s">
        <v>1655</v>
      </c>
      <c r="B1206" s="148"/>
      <c r="C1206" s="128" t="s">
        <v>41</v>
      </c>
      <c r="D1206" s="128">
        <v>1</v>
      </c>
      <c r="E1206" s="107">
        <v>700</v>
      </c>
      <c r="F1206" s="118">
        <f>G1206*137/1000*E1206</f>
        <v>10611.335000000001</v>
      </c>
      <c r="G1206" s="142">
        <v>110.65</v>
      </c>
      <c r="H1206" s="132">
        <v>1000</v>
      </c>
      <c r="I1206" s="133" t="s">
        <v>1615</v>
      </c>
      <c r="J1206" s="161" t="s">
        <v>303</v>
      </c>
      <c r="K1206" s="180" t="s">
        <v>555</v>
      </c>
      <c r="L1206" s="143" t="s">
        <v>198</v>
      </c>
      <c r="M1206" s="163">
        <v>101</v>
      </c>
      <c r="N1206" s="128" t="s">
        <v>44</v>
      </c>
      <c r="O1206" s="128" t="s">
        <v>41</v>
      </c>
      <c r="P1206" s="128">
        <v>1</v>
      </c>
      <c r="Q1206" s="177">
        <f>(((D1206*G1206)/1000)*E1206)*B1206</f>
        <v>0</v>
      </c>
    </row>
    <row r="1207" spans="1:17" ht="12.75">
      <c r="A1207" s="144" t="s">
        <v>1656</v>
      </c>
      <c r="B1207" s="114"/>
      <c r="C1207" s="128" t="s">
        <v>41</v>
      </c>
      <c r="D1207" s="128">
        <v>1</v>
      </c>
      <c r="E1207" s="107">
        <v>700</v>
      </c>
      <c r="F1207" s="118">
        <f>G1207*137/1000*E1207</f>
        <v>8334.669</v>
      </c>
      <c r="G1207" s="142">
        <v>86.91</v>
      </c>
      <c r="H1207" s="132">
        <v>1000</v>
      </c>
      <c r="I1207" s="133" t="s">
        <v>1615</v>
      </c>
      <c r="J1207" s="161" t="s">
        <v>371</v>
      </c>
      <c r="K1207" s="180" t="s">
        <v>1188</v>
      </c>
      <c r="L1207" s="143" t="s">
        <v>198</v>
      </c>
      <c r="M1207" s="163">
        <v>101</v>
      </c>
      <c r="N1207" s="128" t="s">
        <v>44</v>
      </c>
      <c r="O1207" s="128" t="s">
        <v>41</v>
      </c>
      <c r="P1207" s="128">
        <v>1</v>
      </c>
      <c r="Q1207" s="177">
        <f>(((D1207*G1207)/1000)*E1207)*B1207</f>
        <v>0</v>
      </c>
    </row>
    <row r="1208" spans="1:17" ht="12.75">
      <c r="A1208" s="144" t="s">
        <v>1657</v>
      </c>
      <c r="B1208" s="114"/>
      <c r="C1208" s="128" t="s">
        <v>41</v>
      </c>
      <c r="D1208" s="128">
        <v>1</v>
      </c>
      <c r="E1208" s="107">
        <v>700</v>
      </c>
      <c r="F1208" s="118">
        <f>G1208*137/1000*E1208</f>
        <v>9233.252</v>
      </c>
      <c r="G1208" s="142">
        <v>96.28</v>
      </c>
      <c r="H1208" s="132">
        <v>1000</v>
      </c>
      <c r="I1208" s="133" t="s">
        <v>1615</v>
      </c>
      <c r="J1208" s="161" t="s">
        <v>371</v>
      </c>
      <c r="K1208" s="180" t="s">
        <v>918</v>
      </c>
      <c r="L1208" s="143" t="s">
        <v>198</v>
      </c>
      <c r="M1208" s="163">
        <v>101</v>
      </c>
      <c r="N1208" s="128" t="s">
        <v>44</v>
      </c>
      <c r="O1208" s="128" t="s">
        <v>41</v>
      </c>
      <c r="P1208" s="128">
        <v>1</v>
      </c>
      <c r="Q1208" s="177">
        <f>(((D1208*G1208)/1000)*E1208)*B1208</f>
        <v>0</v>
      </c>
    </row>
    <row r="1209" spans="1:17" ht="12.75">
      <c r="A1209" s="144" t="s">
        <v>1658</v>
      </c>
      <c r="B1209" s="114"/>
      <c r="C1209" s="128" t="s">
        <v>41</v>
      </c>
      <c r="D1209" s="128">
        <v>1</v>
      </c>
      <c r="E1209" s="107">
        <v>700</v>
      </c>
      <c r="F1209" s="118">
        <f>G1209*137/1000*E1209</f>
        <v>9473.002</v>
      </c>
      <c r="G1209" s="142">
        <v>98.78</v>
      </c>
      <c r="H1209" s="132">
        <v>1000</v>
      </c>
      <c r="I1209" s="133" t="s">
        <v>1615</v>
      </c>
      <c r="J1209" s="161" t="s">
        <v>373</v>
      </c>
      <c r="K1209" s="180" t="s">
        <v>827</v>
      </c>
      <c r="L1209" s="143" t="s">
        <v>198</v>
      </c>
      <c r="M1209" s="163">
        <v>101</v>
      </c>
      <c r="N1209" s="128" t="s">
        <v>44</v>
      </c>
      <c r="O1209" s="128" t="s">
        <v>41</v>
      </c>
      <c r="P1209" s="128">
        <v>1</v>
      </c>
      <c r="Q1209" s="177">
        <f>(((D1209*G1209)/1000)*E1209)*B1209</f>
        <v>0</v>
      </c>
    </row>
    <row r="1210" spans="1:17" ht="12.75">
      <c r="A1210" s="144" t="s">
        <v>1659</v>
      </c>
      <c r="B1210" s="114"/>
      <c r="C1210" s="128" t="s">
        <v>41</v>
      </c>
      <c r="D1210" s="128">
        <v>1</v>
      </c>
      <c r="E1210" s="107">
        <v>700</v>
      </c>
      <c r="F1210" s="118">
        <f>G1210*137/1000*E1210</f>
        <v>13875.771</v>
      </c>
      <c r="G1210" s="142">
        <v>144.69</v>
      </c>
      <c r="H1210" s="132">
        <v>1000</v>
      </c>
      <c r="I1210" s="133" t="s">
        <v>1615</v>
      </c>
      <c r="J1210" s="161" t="s">
        <v>373</v>
      </c>
      <c r="K1210" s="180" t="s">
        <v>569</v>
      </c>
      <c r="L1210" s="143" t="s">
        <v>198</v>
      </c>
      <c r="M1210" s="163">
        <v>101</v>
      </c>
      <c r="N1210" s="128" t="s">
        <v>44</v>
      </c>
      <c r="O1210" s="128" t="s">
        <v>41</v>
      </c>
      <c r="P1210" s="128">
        <v>1</v>
      </c>
      <c r="Q1210" s="177">
        <f>(((D1210*G1210)/1000)*E1210)*B1210</f>
        <v>0</v>
      </c>
    </row>
    <row r="1211" spans="1:17" ht="12.75">
      <c r="A1211" s="144" t="s">
        <v>1660</v>
      </c>
      <c r="B1211" s="114"/>
      <c r="C1211" s="128" t="s">
        <v>41</v>
      </c>
      <c r="D1211" s="128">
        <v>1</v>
      </c>
      <c r="E1211" s="107">
        <v>700</v>
      </c>
      <c r="F1211" s="118">
        <f>G1211*137/1000*E1211</f>
        <v>16303</v>
      </c>
      <c r="G1211" s="142">
        <v>170</v>
      </c>
      <c r="H1211" s="132">
        <v>1000</v>
      </c>
      <c r="I1211" s="133" t="s">
        <v>1615</v>
      </c>
      <c r="J1211" s="161" t="s">
        <v>373</v>
      </c>
      <c r="K1211" s="180" t="s">
        <v>1661</v>
      </c>
      <c r="L1211" s="143" t="s">
        <v>198</v>
      </c>
      <c r="M1211" s="163">
        <v>101</v>
      </c>
      <c r="N1211" s="128" t="s">
        <v>44</v>
      </c>
      <c r="O1211" s="128" t="s">
        <v>41</v>
      </c>
      <c r="P1211" s="128">
        <v>1</v>
      </c>
      <c r="Q1211" s="177">
        <f>(((D1211*G1211)/1000)*E1211)*B1211</f>
        <v>0</v>
      </c>
    </row>
    <row r="1212" spans="1:17" ht="12.75">
      <c r="A1212" s="144" t="s">
        <v>1662</v>
      </c>
      <c r="B1212" s="114"/>
      <c r="C1212" s="128" t="s">
        <v>41</v>
      </c>
      <c r="D1212" s="128">
        <v>1</v>
      </c>
      <c r="E1212" s="107">
        <v>700</v>
      </c>
      <c r="F1212" s="118">
        <f>G1212*137/1000*E1212</f>
        <v>15164.667</v>
      </c>
      <c r="G1212" s="142">
        <v>158.13</v>
      </c>
      <c r="H1212" s="132">
        <v>1000</v>
      </c>
      <c r="I1212" s="133" t="s">
        <v>1615</v>
      </c>
      <c r="J1212" s="161" t="s">
        <v>373</v>
      </c>
      <c r="K1212" s="180" t="s">
        <v>1663</v>
      </c>
      <c r="L1212" s="143" t="s">
        <v>198</v>
      </c>
      <c r="M1212" s="163">
        <v>101</v>
      </c>
      <c r="N1212" s="128" t="s">
        <v>44</v>
      </c>
      <c r="O1212" s="128" t="s">
        <v>41</v>
      </c>
      <c r="P1212" s="128">
        <v>1</v>
      </c>
      <c r="Q1212" s="177">
        <f>(((D1212*G1212)/1000)*E1212)*B1212</f>
        <v>0</v>
      </c>
    </row>
    <row r="1213" spans="1:17" ht="12.75">
      <c r="A1213" s="144" t="s">
        <v>1664</v>
      </c>
      <c r="B1213" s="114"/>
      <c r="C1213" s="128" t="s">
        <v>41</v>
      </c>
      <c r="D1213" s="128">
        <v>1</v>
      </c>
      <c r="E1213" s="107">
        <v>700</v>
      </c>
      <c r="F1213" s="118">
        <f>G1213*137/1000*E1213</f>
        <v>11180.981</v>
      </c>
      <c r="G1213" s="142">
        <v>116.59</v>
      </c>
      <c r="H1213" s="132">
        <v>1000</v>
      </c>
      <c r="I1213" s="133" t="s">
        <v>1615</v>
      </c>
      <c r="J1213" s="161" t="s">
        <v>374</v>
      </c>
      <c r="K1213" s="180" t="s">
        <v>1665</v>
      </c>
      <c r="L1213" s="143" t="s">
        <v>198</v>
      </c>
      <c r="M1213" s="163">
        <v>101</v>
      </c>
      <c r="N1213" s="128" t="s">
        <v>44</v>
      </c>
      <c r="O1213" s="128" t="s">
        <v>41</v>
      </c>
      <c r="P1213" s="128">
        <v>1</v>
      </c>
      <c r="Q1213" s="177">
        <f>(((D1213*G1213)/1000)*E1213)*B1213</f>
        <v>0</v>
      </c>
    </row>
    <row r="1214" spans="1:17" ht="12.75">
      <c r="A1214" s="144" t="s">
        <v>1666</v>
      </c>
      <c r="B1214" s="114"/>
      <c r="C1214" s="128" t="s">
        <v>41</v>
      </c>
      <c r="D1214" s="128">
        <v>1</v>
      </c>
      <c r="E1214" s="107">
        <v>700</v>
      </c>
      <c r="F1214" s="118">
        <f>G1214*137/1000*E1214</f>
        <v>9233.252</v>
      </c>
      <c r="G1214" s="142">
        <v>96.28</v>
      </c>
      <c r="H1214" s="132">
        <v>1000</v>
      </c>
      <c r="I1214" s="133" t="s">
        <v>1615</v>
      </c>
      <c r="J1214" s="161" t="s">
        <v>374</v>
      </c>
      <c r="K1214" s="180" t="s">
        <v>375</v>
      </c>
      <c r="L1214" s="143" t="s">
        <v>198</v>
      </c>
      <c r="M1214" s="163">
        <v>101</v>
      </c>
      <c r="N1214" s="128" t="s">
        <v>44</v>
      </c>
      <c r="O1214" s="128" t="s">
        <v>41</v>
      </c>
      <c r="P1214" s="128">
        <v>1</v>
      </c>
      <c r="Q1214" s="177">
        <f>(((D1214*G1214)/1000)*E1214)*B1214</f>
        <v>0</v>
      </c>
    </row>
    <row r="1215" spans="1:17" ht="12.75">
      <c r="A1215" s="144" t="s">
        <v>1667</v>
      </c>
      <c r="B1215" s="114"/>
      <c r="C1215" s="128" t="s">
        <v>41</v>
      </c>
      <c r="D1215" s="128">
        <v>1</v>
      </c>
      <c r="E1215" s="107">
        <v>700</v>
      </c>
      <c r="F1215" s="118">
        <f>G1215*137/1000*E1215</f>
        <v>12079.564000000002</v>
      </c>
      <c r="G1215" s="142">
        <v>125.96</v>
      </c>
      <c r="H1215" s="132">
        <v>1000</v>
      </c>
      <c r="I1215" s="133" t="s">
        <v>1615</v>
      </c>
      <c r="J1215" s="161" t="s">
        <v>374</v>
      </c>
      <c r="K1215" s="180" t="s">
        <v>595</v>
      </c>
      <c r="L1215" s="143" t="s">
        <v>198</v>
      </c>
      <c r="M1215" s="163">
        <v>101</v>
      </c>
      <c r="N1215" s="128" t="s">
        <v>44</v>
      </c>
      <c r="O1215" s="128" t="s">
        <v>41</v>
      </c>
      <c r="P1215" s="128">
        <v>1</v>
      </c>
      <c r="Q1215" s="177">
        <f>(((D1215*G1215)/1000)*E1215)*B1215</f>
        <v>0</v>
      </c>
    </row>
    <row r="1216" spans="1:17" ht="12.75">
      <c r="A1216" s="144" t="s">
        <v>1668</v>
      </c>
      <c r="B1216" s="114"/>
      <c r="C1216" s="128" t="s">
        <v>41</v>
      </c>
      <c r="D1216" s="128">
        <v>1</v>
      </c>
      <c r="E1216" s="107">
        <v>700</v>
      </c>
      <c r="F1216" s="118">
        <f>G1216*137/1000*E1216</f>
        <v>13216.938000000002</v>
      </c>
      <c r="G1216" s="142">
        <v>137.82</v>
      </c>
      <c r="H1216" s="132">
        <v>1000</v>
      </c>
      <c r="I1216" s="133" t="s">
        <v>1615</v>
      </c>
      <c r="J1216" s="161" t="s">
        <v>1669</v>
      </c>
      <c r="K1216" s="180" t="s">
        <v>809</v>
      </c>
      <c r="L1216" s="143" t="s">
        <v>198</v>
      </c>
      <c r="M1216" s="163">
        <v>101</v>
      </c>
      <c r="N1216" s="128" t="s">
        <v>44</v>
      </c>
      <c r="O1216" s="128" t="s">
        <v>41</v>
      </c>
      <c r="P1216" s="128">
        <v>1</v>
      </c>
      <c r="Q1216" s="177">
        <f>(((D1216*G1216)/1000)*E1216)*B1216</f>
        <v>0</v>
      </c>
    </row>
    <row r="1217" spans="1:17" ht="12.75">
      <c r="A1217" s="144" t="s">
        <v>1670</v>
      </c>
      <c r="B1217" s="114"/>
      <c r="C1217" s="128" t="s">
        <v>41</v>
      </c>
      <c r="D1217" s="128">
        <v>1</v>
      </c>
      <c r="E1217" s="107">
        <v>700</v>
      </c>
      <c r="F1217" s="118">
        <f>G1217*137/1000*E1217</f>
        <v>11180.981</v>
      </c>
      <c r="G1217" s="142">
        <v>116.59</v>
      </c>
      <c r="H1217" s="132">
        <v>1000</v>
      </c>
      <c r="I1217" s="133" t="s">
        <v>1615</v>
      </c>
      <c r="J1217" s="161" t="s">
        <v>1669</v>
      </c>
      <c r="K1217" s="180" t="s">
        <v>1671</v>
      </c>
      <c r="L1217" s="143" t="s">
        <v>198</v>
      </c>
      <c r="M1217" s="163">
        <v>101</v>
      </c>
      <c r="N1217" s="128" t="s">
        <v>44</v>
      </c>
      <c r="O1217" s="128" t="s">
        <v>41</v>
      </c>
      <c r="P1217" s="128">
        <v>1</v>
      </c>
      <c r="Q1217" s="177">
        <f>(((D1217*G1217)/1000)*E1217)*B1217</f>
        <v>0</v>
      </c>
    </row>
    <row r="1218" spans="1:17" ht="12.75">
      <c r="A1218" s="144" t="s">
        <v>1672</v>
      </c>
      <c r="B1218" s="114"/>
      <c r="C1218" s="128" t="s">
        <v>41</v>
      </c>
      <c r="D1218" s="128">
        <v>1</v>
      </c>
      <c r="E1218" s="107">
        <v>700</v>
      </c>
      <c r="F1218" s="118">
        <f>G1218*137/1000*E1218</f>
        <v>11509.917999999998</v>
      </c>
      <c r="G1218" s="142">
        <v>120.02</v>
      </c>
      <c r="H1218" s="132">
        <v>1000</v>
      </c>
      <c r="I1218" s="133" t="s">
        <v>1615</v>
      </c>
      <c r="J1218" s="161" t="s">
        <v>1669</v>
      </c>
      <c r="K1218" s="180" t="s">
        <v>812</v>
      </c>
      <c r="L1218" s="143" t="s">
        <v>198</v>
      </c>
      <c r="M1218" s="137">
        <v>102</v>
      </c>
      <c r="N1218" s="128" t="s">
        <v>44</v>
      </c>
      <c r="O1218" s="128" t="s">
        <v>41</v>
      </c>
      <c r="P1218" s="128">
        <v>1</v>
      </c>
      <c r="Q1218" s="177">
        <f>(((D1218*G1218)/1000)*E1218)*B1218</f>
        <v>0</v>
      </c>
    </row>
    <row r="1219" spans="1:17" ht="12.75">
      <c r="A1219" s="144" t="s">
        <v>1673</v>
      </c>
      <c r="B1219" s="148"/>
      <c r="C1219" s="128" t="s">
        <v>41</v>
      </c>
      <c r="D1219" s="128">
        <v>1</v>
      </c>
      <c r="E1219" s="107">
        <v>700</v>
      </c>
      <c r="F1219" s="118">
        <f>G1219*137/1000*E1219</f>
        <v>8424.814999999999</v>
      </c>
      <c r="G1219" s="142">
        <v>87.85</v>
      </c>
      <c r="H1219" s="132">
        <v>1000</v>
      </c>
      <c r="I1219" s="133" t="s">
        <v>1615</v>
      </c>
      <c r="J1219" s="161" t="s">
        <v>209</v>
      </c>
      <c r="K1219" s="180" t="s">
        <v>765</v>
      </c>
      <c r="L1219" s="143" t="s">
        <v>198</v>
      </c>
      <c r="M1219" s="137">
        <v>102</v>
      </c>
      <c r="N1219" s="128" t="s">
        <v>44</v>
      </c>
      <c r="O1219" s="128" t="s">
        <v>41</v>
      </c>
      <c r="P1219" s="128">
        <v>1</v>
      </c>
      <c r="Q1219" s="177">
        <f>(((D1219*G1219)/1000)*E1219)*B1219</f>
        <v>0</v>
      </c>
    </row>
    <row r="1220" spans="1:17" ht="12.75">
      <c r="A1220" s="181" t="s">
        <v>1674</v>
      </c>
      <c r="B1220" s="148"/>
      <c r="C1220" s="147" t="s">
        <v>41</v>
      </c>
      <c r="D1220" s="147">
        <v>1</v>
      </c>
      <c r="E1220" s="315">
        <v>700</v>
      </c>
      <c r="F1220" s="118">
        <f>G1220*137/1000*E1220</f>
        <v>9233.252</v>
      </c>
      <c r="G1220" s="178">
        <v>96.28</v>
      </c>
      <c r="H1220" s="132">
        <v>1000</v>
      </c>
      <c r="I1220" s="133" t="s">
        <v>1615</v>
      </c>
      <c r="J1220" s="282" t="s">
        <v>209</v>
      </c>
      <c r="K1220" s="173" t="s">
        <v>1052</v>
      </c>
      <c r="L1220" s="179" t="s">
        <v>198</v>
      </c>
      <c r="M1220" s="137">
        <v>102</v>
      </c>
      <c r="N1220" s="147" t="s">
        <v>44</v>
      </c>
      <c r="O1220" s="147" t="s">
        <v>41</v>
      </c>
      <c r="P1220" s="147">
        <v>1</v>
      </c>
      <c r="Q1220" s="177">
        <f>(((D1220*G1220)/1000)*E1220)*B1220</f>
        <v>0</v>
      </c>
    </row>
    <row r="1221" spans="1:17" ht="12.75">
      <c r="A1221" s="205"/>
      <c r="B1221" s="186"/>
      <c r="C1221" s="99"/>
      <c r="D1221" s="99"/>
      <c r="E1221" s="99"/>
      <c r="F1221" s="118">
        <f>G1221*137/1000*E1221</f>
        <v>0</v>
      </c>
      <c r="G1221" s="109"/>
      <c r="H1221" s="110"/>
      <c r="I1221" s="111"/>
      <c r="J1221" s="342"/>
      <c r="K1221" s="212" t="s">
        <v>289</v>
      </c>
      <c r="L1221" s="152"/>
      <c r="M1221" s="194"/>
      <c r="N1221" s="99"/>
      <c r="O1221" s="99"/>
      <c r="P1221" s="99"/>
      <c r="Q1221" s="106" t="s">
        <v>15</v>
      </c>
    </row>
    <row r="1222" spans="1:17" ht="12.75">
      <c r="A1222" s="139" t="s">
        <v>1675</v>
      </c>
      <c r="B1222" s="114"/>
      <c r="C1222" s="138" t="s">
        <v>41</v>
      </c>
      <c r="D1222" s="138">
        <v>1</v>
      </c>
      <c r="E1222" s="203">
        <v>300</v>
      </c>
      <c r="F1222" s="118">
        <f>G1222*137/1000*E1222</f>
        <v>4741.707</v>
      </c>
      <c r="G1222" s="131">
        <v>115.37</v>
      </c>
      <c r="H1222" s="132">
        <v>1000</v>
      </c>
      <c r="I1222" s="133" t="s">
        <v>1615</v>
      </c>
      <c r="J1222" s="213" t="s">
        <v>121</v>
      </c>
      <c r="K1222" s="135" t="s">
        <v>1676</v>
      </c>
      <c r="L1222" s="136" t="s">
        <v>295</v>
      </c>
      <c r="M1222" s="137">
        <v>102</v>
      </c>
      <c r="N1222" s="138" t="s">
        <v>44</v>
      </c>
      <c r="O1222" s="138" t="s">
        <v>41</v>
      </c>
      <c r="P1222" s="138">
        <v>1</v>
      </c>
      <c r="Q1222" s="177">
        <f>(((D1222*G1222)/1000)*E1222)*B1222</f>
        <v>0</v>
      </c>
    </row>
    <row r="1223" spans="1:17" ht="12.75">
      <c r="A1223" s="144" t="s">
        <v>1677</v>
      </c>
      <c r="B1223" s="114"/>
      <c r="C1223" s="128" t="s">
        <v>41</v>
      </c>
      <c r="D1223" s="128">
        <v>1</v>
      </c>
      <c r="E1223" s="107">
        <v>300</v>
      </c>
      <c r="F1223" s="118">
        <f>G1223*137/1000*E1223</f>
        <v>4061.5019999999995</v>
      </c>
      <c r="G1223" s="142">
        <v>98.82</v>
      </c>
      <c r="H1223" s="132">
        <v>1000</v>
      </c>
      <c r="I1223" s="133" t="s">
        <v>1615</v>
      </c>
      <c r="J1223" s="161" t="s">
        <v>121</v>
      </c>
      <c r="K1223" s="180" t="s">
        <v>294</v>
      </c>
      <c r="L1223" s="143" t="s">
        <v>295</v>
      </c>
      <c r="M1223" s="137">
        <v>102</v>
      </c>
      <c r="N1223" s="128" t="s">
        <v>44</v>
      </c>
      <c r="O1223" s="128" t="s">
        <v>41</v>
      </c>
      <c r="P1223" s="128">
        <v>1</v>
      </c>
      <c r="Q1223" s="177">
        <f>(((D1223*G1223)/1000)*E1223)*B1223</f>
        <v>0</v>
      </c>
    </row>
    <row r="1224" spans="1:17" ht="12.75">
      <c r="A1224" s="144" t="s">
        <v>1678</v>
      </c>
      <c r="B1224" s="114"/>
      <c r="C1224" s="128" t="s">
        <v>41</v>
      </c>
      <c r="D1224" s="128">
        <v>1</v>
      </c>
      <c r="E1224" s="107">
        <v>300</v>
      </c>
      <c r="F1224" s="118">
        <f>G1224*137/1000*E1224</f>
        <v>6397.625999999999</v>
      </c>
      <c r="G1224" s="142">
        <v>155.66</v>
      </c>
      <c r="H1224" s="132">
        <v>1000</v>
      </c>
      <c r="I1224" s="133" t="s">
        <v>1615</v>
      </c>
      <c r="J1224" s="161" t="s">
        <v>121</v>
      </c>
      <c r="K1224" s="180" t="s">
        <v>617</v>
      </c>
      <c r="L1224" s="143" t="s">
        <v>295</v>
      </c>
      <c r="M1224" s="137">
        <v>102</v>
      </c>
      <c r="N1224" s="128" t="s">
        <v>44</v>
      </c>
      <c r="O1224" s="128" t="s">
        <v>41</v>
      </c>
      <c r="P1224" s="128">
        <v>1</v>
      </c>
      <c r="Q1224" s="177">
        <f>(((D1224*G1224)/1000)*E1224)*B1224</f>
        <v>0</v>
      </c>
    </row>
    <row r="1225" spans="1:17" ht="12.75">
      <c r="A1225" s="144" t="s">
        <v>1679</v>
      </c>
      <c r="B1225" s="114"/>
      <c r="C1225" s="128" t="s">
        <v>41</v>
      </c>
      <c r="D1225" s="128">
        <v>1</v>
      </c>
      <c r="E1225" s="107">
        <v>300</v>
      </c>
      <c r="F1225" s="118">
        <f>G1225*137/1000*E1225</f>
        <v>5525.073</v>
      </c>
      <c r="G1225" s="142">
        <v>134.43</v>
      </c>
      <c r="H1225" s="132">
        <v>1000</v>
      </c>
      <c r="I1225" s="133" t="s">
        <v>1615</v>
      </c>
      <c r="J1225" s="161" t="s">
        <v>121</v>
      </c>
      <c r="K1225" s="180" t="s">
        <v>1334</v>
      </c>
      <c r="L1225" s="143" t="s">
        <v>295</v>
      </c>
      <c r="M1225" s="137">
        <v>102</v>
      </c>
      <c r="N1225" s="128" t="s">
        <v>44</v>
      </c>
      <c r="O1225" s="128" t="s">
        <v>41</v>
      </c>
      <c r="P1225" s="128">
        <v>1</v>
      </c>
      <c r="Q1225" s="177">
        <f>(((D1225*G1225)/1000)*E1225)*B1225</f>
        <v>0</v>
      </c>
    </row>
    <row r="1226" spans="1:17" ht="12.75">
      <c r="A1226" s="181" t="s">
        <v>1680</v>
      </c>
      <c r="B1226" s="114"/>
      <c r="C1226" s="147" t="s">
        <v>41</v>
      </c>
      <c r="D1226" s="147">
        <v>1</v>
      </c>
      <c r="E1226" s="315">
        <v>300</v>
      </c>
      <c r="F1226" s="118">
        <f>G1226*137/1000*E1226</f>
        <v>4061.5019999999995</v>
      </c>
      <c r="G1226" s="178">
        <v>98.82</v>
      </c>
      <c r="H1226" s="132">
        <v>1000</v>
      </c>
      <c r="I1226" s="133" t="s">
        <v>1615</v>
      </c>
      <c r="J1226" s="282" t="s">
        <v>121</v>
      </c>
      <c r="K1226" s="173" t="s">
        <v>1681</v>
      </c>
      <c r="L1226" s="179" t="s">
        <v>295</v>
      </c>
      <c r="M1226" s="137">
        <v>102</v>
      </c>
      <c r="N1226" s="147" t="s">
        <v>44</v>
      </c>
      <c r="O1226" s="147" t="s">
        <v>41</v>
      </c>
      <c r="P1226" s="147">
        <v>1</v>
      </c>
      <c r="Q1226" s="177">
        <f>(((D1226*G1226)/1000)*E1226)*B1226</f>
        <v>0</v>
      </c>
    </row>
    <row r="1227" spans="1:17" ht="12.75">
      <c r="A1227" s="144" t="s">
        <v>1682</v>
      </c>
      <c r="B1227" s="114"/>
      <c r="C1227" s="128" t="s">
        <v>41</v>
      </c>
      <c r="D1227" s="128">
        <v>1</v>
      </c>
      <c r="E1227" s="107">
        <v>300</v>
      </c>
      <c r="F1227" s="118">
        <f>G1227*137/1000*E1227</f>
        <v>4690.332</v>
      </c>
      <c r="G1227" s="142">
        <v>114.12</v>
      </c>
      <c r="H1227" s="132">
        <v>1000</v>
      </c>
      <c r="I1227" s="133" t="s">
        <v>1615</v>
      </c>
      <c r="J1227" s="161" t="s">
        <v>121</v>
      </c>
      <c r="K1227" s="180" t="s">
        <v>297</v>
      </c>
      <c r="L1227" s="143" t="s">
        <v>295</v>
      </c>
      <c r="M1227" s="137">
        <v>102</v>
      </c>
      <c r="N1227" s="128" t="s">
        <v>44</v>
      </c>
      <c r="O1227" s="128" t="s">
        <v>41</v>
      </c>
      <c r="P1227" s="128">
        <v>1</v>
      </c>
      <c r="Q1227" s="177">
        <f>(((D1227*G1227)/1000)*E1227)*B1227</f>
        <v>0</v>
      </c>
    </row>
    <row r="1228" spans="1:17" ht="12.75">
      <c r="A1228" s="144" t="s">
        <v>1683</v>
      </c>
      <c r="B1228" s="114"/>
      <c r="C1228" s="128" t="s">
        <v>41</v>
      </c>
      <c r="D1228" s="128">
        <v>1</v>
      </c>
      <c r="E1228" s="107">
        <v>300</v>
      </c>
      <c r="F1228" s="118">
        <f>G1228*137/1000*E1228</f>
        <v>5229.564</v>
      </c>
      <c r="G1228" s="142">
        <v>127.24</v>
      </c>
      <c r="H1228" s="132">
        <v>1000</v>
      </c>
      <c r="I1228" s="133" t="s">
        <v>1615</v>
      </c>
      <c r="J1228" s="161" t="s">
        <v>121</v>
      </c>
      <c r="K1228" s="180" t="s">
        <v>378</v>
      </c>
      <c r="L1228" s="143" t="s">
        <v>295</v>
      </c>
      <c r="M1228" s="137">
        <v>102</v>
      </c>
      <c r="N1228" s="128" t="s">
        <v>44</v>
      </c>
      <c r="O1228" s="128" t="s">
        <v>41</v>
      </c>
      <c r="P1228" s="128">
        <v>1</v>
      </c>
      <c r="Q1228" s="177">
        <f>(((D1228*G1228)/1000)*E1228)*B1228</f>
        <v>0</v>
      </c>
    </row>
    <row r="1229" spans="1:17" ht="12.75">
      <c r="A1229" s="144" t="s">
        <v>1684</v>
      </c>
      <c r="B1229" s="114"/>
      <c r="C1229" s="128" t="s">
        <v>41</v>
      </c>
      <c r="D1229" s="128">
        <v>1</v>
      </c>
      <c r="E1229" s="107">
        <v>300</v>
      </c>
      <c r="F1229" s="118">
        <f>G1229*137/1000*E1229</f>
        <v>5422.323</v>
      </c>
      <c r="G1229" s="142">
        <v>131.93</v>
      </c>
      <c r="H1229" s="132">
        <v>1000</v>
      </c>
      <c r="I1229" s="133" t="s">
        <v>1615</v>
      </c>
      <c r="J1229" s="161" t="s">
        <v>121</v>
      </c>
      <c r="K1229" s="180" t="s">
        <v>1264</v>
      </c>
      <c r="L1229" s="143" t="s">
        <v>295</v>
      </c>
      <c r="M1229" s="137">
        <v>102</v>
      </c>
      <c r="N1229" s="128" t="s">
        <v>44</v>
      </c>
      <c r="O1229" s="128" t="s">
        <v>41</v>
      </c>
      <c r="P1229" s="128">
        <v>1</v>
      </c>
      <c r="Q1229" s="177">
        <f>(((D1229*G1229)/1000)*E1229)*B1229</f>
        <v>0</v>
      </c>
    </row>
    <row r="1230" spans="1:17" ht="12.75">
      <c r="A1230" s="144" t="s">
        <v>1685</v>
      </c>
      <c r="B1230" s="114"/>
      <c r="C1230" s="128" t="s">
        <v>41</v>
      </c>
      <c r="D1230" s="128">
        <v>1</v>
      </c>
      <c r="E1230" s="107">
        <v>300</v>
      </c>
      <c r="F1230" s="118">
        <f>G1230*137/1000*E1230</f>
        <v>4985.841</v>
      </c>
      <c r="G1230" s="142">
        <v>121.31</v>
      </c>
      <c r="H1230" s="132">
        <v>1000</v>
      </c>
      <c r="I1230" s="133" t="s">
        <v>1615</v>
      </c>
      <c r="J1230" s="161" t="s">
        <v>121</v>
      </c>
      <c r="K1230" s="180" t="s">
        <v>1686</v>
      </c>
      <c r="L1230" s="143" t="s">
        <v>295</v>
      </c>
      <c r="M1230" s="137">
        <v>102</v>
      </c>
      <c r="N1230" s="128" t="s">
        <v>44</v>
      </c>
      <c r="O1230" s="128" t="s">
        <v>41</v>
      </c>
      <c r="P1230" s="128">
        <v>1</v>
      </c>
      <c r="Q1230" s="177">
        <f>(((D1230*G1230)/1000)*E1230)*B1230</f>
        <v>0</v>
      </c>
    </row>
    <row r="1231" spans="1:17" ht="12.75">
      <c r="A1231" s="144" t="s">
        <v>1687</v>
      </c>
      <c r="B1231" s="114"/>
      <c r="C1231" s="128" t="s">
        <v>41</v>
      </c>
      <c r="D1231" s="128">
        <v>1</v>
      </c>
      <c r="E1231" s="107">
        <v>300</v>
      </c>
      <c r="F1231" s="118">
        <f>G1231*137/1000*E1231</f>
        <v>4497.9839999999995</v>
      </c>
      <c r="G1231" s="142">
        <v>109.44</v>
      </c>
      <c r="H1231" s="132">
        <v>1000</v>
      </c>
      <c r="I1231" s="133" t="s">
        <v>1615</v>
      </c>
      <c r="J1231" s="161" t="s">
        <v>303</v>
      </c>
      <c r="K1231" s="180" t="s">
        <v>1688</v>
      </c>
      <c r="L1231" s="143" t="s">
        <v>295</v>
      </c>
      <c r="M1231" s="137">
        <v>102</v>
      </c>
      <c r="N1231" s="128" t="s">
        <v>44</v>
      </c>
      <c r="O1231" s="128" t="s">
        <v>41</v>
      </c>
      <c r="P1231" s="128">
        <v>1</v>
      </c>
      <c r="Q1231" s="177">
        <f>(((D1231*G1231)/1000)*E1231)*B1231</f>
        <v>0</v>
      </c>
    </row>
    <row r="1232" spans="1:17" ht="12.75">
      <c r="A1232" s="144" t="s">
        <v>1689</v>
      </c>
      <c r="B1232" s="114"/>
      <c r="C1232" s="128" t="s">
        <v>41</v>
      </c>
      <c r="D1232" s="128">
        <v>1</v>
      </c>
      <c r="E1232" s="107">
        <v>300</v>
      </c>
      <c r="F1232" s="118">
        <f>G1232*137/1000*E1232</f>
        <v>5280.939</v>
      </c>
      <c r="G1232" s="142">
        <v>128.49</v>
      </c>
      <c r="H1232" s="132">
        <v>1000</v>
      </c>
      <c r="I1232" s="133" t="s">
        <v>1615</v>
      </c>
      <c r="J1232" s="161" t="s">
        <v>121</v>
      </c>
      <c r="K1232" s="180" t="s">
        <v>1690</v>
      </c>
      <c r="L1232" s="143" t="s">
        <v>295</v>
      </c>
      <c r="M1232" s="137">
        <v>102</v>
      </c>
      <c r="N1232" s="128" t="s">
        <v>44</v>
      </c>
      <c r="O1232" s="128" t="s">
        <v>41</v>
      </c>
      <c r="P1232" s="128">
        <v>1</v>
      </c>
      <c r="Q1232" s="177">
        <f>(((D1232*G1232)/1000)*E1232)*B1232</f>
        <v>0</v>
      </c>
    </row>
    <row r="1233" spans="1:17" ht="12.75">
      <c r="A1233" s="144" t="s">
        <v>1691</v>
      </c>
      <c r="B1233" s="114"/>
      <c r="C1233" s="128" t="s">
        <v>41</v>
      </c>
      <c r="D1233" s="128">
        <v>1</v>
      </c>
      <c r="E1233" s="107">
        <v>300</v>
      </c>
      <c r="F1233" s="118">
        <f>G1233*137/1000*E1233</f>
        <v>5422.323</v>
      </c>
      <c r="G1233" s="142">
        <v>131.93</v>
      </c>
      <c r="H1233" s="132">
        <v>1000</v>
      </c>
      <c r="I1233" s="133" t="s">
        <v>1615</v>
      </c>
      <c r="J1233" s="161"/>
      <c r="K1233" s="180" t="s">
        <v>1692</v>
      </c>
      <c r="L1233" s="143" t="s">
        <v>295</v>
      </c>
      <c r="M1233" s="137">
        <v>102</v>
      </c>
      <c r="N1233" s="128" t="s">
        <v>44</v>
      </c>
      <c r="O1233" s="128" t="s">
        <v>41</v>
      </c>
      <c r="P1233" s="128">
        <v>1</v>
      </c>
      <c r="Q1233" s="177">
        <f>(((D1233*G1233)/1000)*E1233)*B1233</f>
        <v>0</v>
      </c>
    </row>
    <row r="1234" spans="1:17" ht="12.75">
      <c r="A1234" s="144" t="s">
        <v>1693</v>
      </c>
      <c r="B1234" s="114"/>
      <c r="C1234" s="128" t="s">
        <v>41</v>
      </c>
      <c r="D1234" s="128">
        <v>1</v>
      </c>
      <c r="E1234" s="107">
        <v>300</v>
      </c>
      <c r="F1234" s="118">
        <f>G1234*137/1000*E1234</f>
        <v>4831.716</v>
      </c>
      <c r="G1234" s="142">
        <v>117.56</v>
      </c>
      <c r="H1234" s="132">
        <v>1000</v>
      </c>
      <c r="I1234" s="133" t="s">
        <v>1615</v>
      </c>
      <c r="J1234" s="161" t="s">
        <v>291</v>
      </c>
      <c r="K1234" s="180" t="s">
        <v>292</v>
      </c>
      <c r="L1234" s="143" t="s">
        <v>295</v>
      </c>
      <c r="M1234" s="137">
        <v>102</v>
      </c>
      <c r="N1234" s="128" t="s">
        <v>44</v>
      </c>
      <c r="O1234" s="128" t="s">
        <v>41</v>
      </c>
      <c r="P1234" s="128">
        <v>1</v>
      </c>
      <c r="Q1234" s="177">
        <f>(((D1234*G1234)/1000)*E1234)*B1234</f>
        <v>0</v>
      </c>
    </row>
    <row r="1235" spans="1:17" ht="12.75">
      <c r="A1235" s="181" t="s">
        <v>1694</v>
      </c>
      <c r="B1235" s="114"/>
      <c r="C1235" s="147" t="s">
        <v>41</v>
      </c>
      <c r="D1235" s="147">
        <v>1</v>
      </c>
      <c r="E1235" s="315">
        <v>300</v>
      </c>
      <c r="F1235" s="118">
        <f>G1235*137/1000*E1235</f>
        <v>5332.314</v>
      </c>
      <c r="G1235" s="142">
        <v>129.74</v>
      </c>
      <c r="H1235" s="132">
        <v>1000</v>
      </c>
      <c r="I1235" s="133" t="s">
        <v>1615</v>
      </c>
      <c r="J1235" s="282" t="s">
        <v>1695</v>
      </c>
      <c r="K1235" s="173" t="s">
        <v>884</v>
      </c>
      <c r="L1235" s="179" t="s">
        <v>295</v>
      </c>
      <c r="M1235" s="137">
        <v>103</v>
      </c>
      <c r="N1235" s="147" t="s">
        <v>44</v>
      </c>
      <c r="O1235" s="147" t="s">
        <v>41</v>
      </c>
      <c r="P1235" s="147">
        <v>1</v>
      </c>
      <c r="Q1235" s="177">
        <f>(((D1235*G1235)/1000)*E1235)*B1235</f>
        <v>0</v>
      </c>
    </row>
    <row r="1236" spans="1:17" ht="12.75">
      <c r="A1236" s="205"/>
      <c r="B1236" s="186"/>
      <c r="C1236" s="99"/>
      <c r="D1236" s="99"/>
      <c r="E1236" s="99"/>
      <c r="F1236" s="118">
        <f>G1236*137/1000*E1236</f>
        <v>0</v>
      </c>
      <c r="G1236" s="109"/>
      <c r="H1236" s="110"/>
      <c r="I1236" s="111"/>
      <c r="J1236" s="112"/>
      <c r="K1236" s="212" t="s">
        <v>320</v>
      </c>
      <c r="L1236" s="152"/>
      <c r="M1236" s="194"/>
      <c r="N1236" s="99"/>
      <c r="O1236" s="99"/>
      <c r="P1236" s="99"/>
      <c r="Q1236" s="106" t="s">
        <v>15</v>
      </c>
    </row>
    <row r="1237" spans="1:17" ht="12.75">
      <c r="A1237" s="139" t="s">
        <v>1696</v>
      </c>
      <c r="B1237" s="114"/>
      <c r="C1237" s="138" t="s">
        <v>41</v>
      </c>
      <c r="D1237" s="138">
        <v>1</v>
      </c>
      <c r="E1237" s="203">
        <v>300</v>
      </c>
      <c r="F1237" s="118">
        <f>G1237*137/1000*E1237</f>
        <v>7996.416</v>
      </c>
      <c r="G1237" s="131">
        <v>194.56</v>
      </c>
      <c r="H1237" s="132">
        <v>1000</v>
      </c>
      <c r="I1237" s="133" t="s">
        <v>1615</v>
      </c>
      <c r="J1237" s="138"/>
      <c r="K1237" s="135" t="s">
        <v>329</v>
      </c>
      <c r="L1237" s="136" t="s">
        <v>323</v>
      </c>
      <c r="M1237" s="137">
        <v>103</v>
      </c>
      <c r="N1237" s="138" t="s">
        <v>44</v>
      </c>
      <c r="O1237" s="138" t="s">
        <v>41</v>
      </c>
      <c r="P1237" s="138">
        <v>1</v>
      </c>
      <c r="Q1237" s="177">
        <f>(((D1237*G1237)/1000)*E1237)*B1237</f>
        <v>0</v>
      </c>
    </row>
    <row r="1238" spans="1:17" ht="12.75">
      <c r="A1238" s="144" t="s">
        <v>1697</v>
      </c>
      <c r="B1238" s="114"/>
      <c r="C1238" s="128" t="s">
        <v>41</v>
      </c>
      <c r="D1238" s="128">
        <v>1</v>
      </c>
      <c r="E1238" s="203">
        <v>300</v>
      </c>
      <c r="F1238" s="118">
        <f>G1238*137/1000*E1238</f>
        <v>7945.041</v>
      </c>
      <c r="G1238" s="142">
        <v>193.31</v>
      </c>
      <c r="H1238" s="132">
        <v>1000</v>
      </c>
      <c r="I1238" s="133" t="s">
        <v>1615</v>
      </c>
      <c r="J1238" s="128"/>
      <c r="K1238" s="180" t="s">
        <v>1308</v>
      </c>
      <c r="L1238" s="136" t="s">
        <v>323</v>
      </c>
      <c r="M1238" s="137">
        <v>103</v>
      </c>
      <c r="N1238" s="128" t="s">
        <v>44</v>
      </c>
      <c r="O1238" s="128" t="s">
        <v>41</v>
      </c>
      <c r="P1238" s="128">
        <v>1</v>
      </c>
      <c r="Q1238" s="177">
        <f>(((D1238*G1238)/1000)*E1238)*B1238</f>
        <v>0</v>
      </c>
    </row>
    <row r="1239" spans="1:17" ht="12.75">
      <c r="A1239" s="144" t="s">
        <v>1698</v>
      </c>
      <c r="B1239" s="114"/>
      <c r="C1239" s="128" t="s">
        <v>41</v>
      </c>
      <c r="D1239" s="128">
        <v>1</v>
      </c>
      <c r="E1239" s="203">
        <v>300</v>
      </c>
      <c r="F1239" s="118">
        <f>G1239*137/1000*E1239</f>
        <v>8188.764</v>
      </c>
      <c r="G1239" s="142">
        <v>199.24</v>
      </c>
      <c r="H1239" s="132">
        <v>1000</v>
      </c>
      <c r="I1239" s="133" t="s">
        <v>1615</v>
      </c>
      <c r="J1239" s="128"/>
      <c r="K1239" s="180" t="s">
        <v>895</v>
      </c>
      <c r="L1239" s="136" t="s">
        <v>323</v>
      </c>
      <c r="M1239" s="137">
        <v>103</v>
      </c>
      <c r="N1239" s="128" t="s">
        <v>44</v>
      </c>
      <c r="O1239" s="128" t="s">
        <v>41</v>
      </c>
      <c r="P1239" s="128">
        <v>1</v>
      </c>
      <c r="Q1239" s="177">
        <f>(((D1239*G1239)/1000)*E1239)*B1239</f>
        <v>0</v>
      </c>
    </row>
    <row r="1240" spans="1:17" ht="12.75">
      <c r="A1240" s="144" t="s">
        <v>1699</v>
      </c>
      <c r="B1240" s="114"/>
      <c r="C1240" s="128" t="s">
        <v>41</v>
      </c>
      <c r="D1240" s="128">
        <v>1</v>
      </c>
      <c r="E1240" s="203">
        <v>300</v>
      </c>
      <c r="F1240" s="118">
        <f>G1240*137/1000*E1240</f>
        <v>8508.932999999999</v>
      </c>
      <c r="G1240" s="142">
        <v>207.03</v>
      </c>
      <c r="H1240" s="132">
        <v>1000</v>
      </c>
      <c r="I1240" s="133" t="s">
        <v>1615</v>
      </c>
      <c r="J1240" s="128"/>
      <c r="K1240" s="180" t="s">
        <v>333</v>
      </c>
      <c r="L1240" s="136" t="s">
        <v>323</v>
      </c>
      <c r="M1240" s="137">
        <v>103</v>
      </c>
      <c r="N1240" s="128" t="s">
        <v>44</v>
      </c>
      <c r="O1240" s="128" t="s">
        <v>41</v>
      </c>
      <c r="P1240" s="128">
        <v>1</v>
      </c>
      <c r="Q1240" s="177">
        <f>(((D1240*G1240)/1000)*E1240)*B1240</f>
        <v>0</v>
      </c>
    </row>
    <row r="1241" spans="1:17" ht="12.75">
      <c r="A1241" s="181" t="s">
        <v>1700</v>
      </c>
      <c r="B1241" s="114"/>
      <c r="C1241" s="147" t="s">
        <v>41</v>
      </c>
      <c r="D1241" s="147">
        <v>1</v>
      </c>
      <c r="E1241" s="203">
        <v>300</v>
      </c>
      <c r="F1241" s="118">
        <f>G1241*137/1000*E1241</f>
        <v>8483.862</v>
      </c>
      <c r="G1241" s="178">
        <v>206.42</v>
      </c>
      <c r="H1241" s="132">
        <v>1000</v>
      </c>
      <c r="I1241" s="133" t="s">
        <v>1615</v>
      </c>
      <c r="J1241" s="147"/>
      <c r="K1241" s="173" t="s">
        <v>327</v>
      </c>
      <c r="L1241" s="136" t="s">
        <v>323</v>
      </c>
      <c r="M1241" s="137">
        <v>103</v>
      </c>
      <c r="N1241" s="147" t="s">
        <v>44</v>
      </c>
      <c r="O1241" s="147" t="s">
        <v>41</v>
      </c>
      <c r="P1241" s="147">
        <v>1</v>
      </c>
      <c r="Q1241" s="177">
        <f>(((D1241*G1241)/1000)*E1241)*B1241</f>
        <v>0</v>
      </c>
    </row>
    <row r="1242" spans="1:17" ht="12.75">
      <c r="A1242" s="205"/>
      <c r="B1242" s="186"/>
      <c r="C1242" s="99"/>
      <c r="D1242" s="99"/>
      <c r="E1242" s="99"/>
      <c r="F1242" s="118">
        <f>G1242*137/1000*E1242</f>
        <v>0</v>
      </c>
      <c r="G1242" s="109"/>
      <c r="H1242" s="110"/>
      <c r="I1242" s="111"/>
      <c r="J1242" s="112"/>
      <c r="K1242" s="212" t="s">
        <v>666</v>
      </c>
      <c r="L1242" s="152"/>
      <c r="M1242" s="194"/>
      <c r="N1242" s="99"/>
      <c r="O1242" s="99"/>
      <c r="P1242" s="99"/>
      <c r="Q1242" s="106" t="s">
        <v>15</v>
      </c>
    </row>
    <row r="1243" spans="1:17" ht="12.75">
      <c r="A1243" s="139" t="s">
        <v>1701</v>
      </c>
      <c r="B1243" s="114"/>
      <c r="C1243" s="138" t="s">
        <v>41</v>
      </c>
      <c r="D1243" s="138">
        <v>1</v>
      </c>
      <c r="E1243" s="203">
        <v>70</v>
      </c>
      <c r="F1243" s="118">
        <f>G1243*137/1000*E1243</f>
        <v>9603.0424</v>
      </c>
      <c r="G1243" s="131">
        <v>1001.36</v>
      </c>
      <c r="H1243" s="132">
        <v>1000</v>
      </c>
      <c r="I1243" s="133" t="s">
        <v>1615</v>
      </c>
      <c r="J1243" s="138"/>
      <c r="K1243" s="135" t="s">
        <v>1702</v>
      </c>
      <c r="L1243" s="136" t="s">
        <v>956</v>
      </c>
      <c r="M1243" s="137">
        <v>103</v>
      </c>
      <c r="N1243" s="128" t="s">
        <v>44</v>
      </c>
      <c r="O1243" s="128" t="s">
        <v>41</v>
      </c>
      <c r="P1243" s="128">
        <v>1</v>
      </c>
      <c r="Q1243" s="177">
        <f>(((D1243*G1243)/1000)*E1243)*B1243</f>
        <v>0</v>
      </c>
    </row>
    <row r="1244" spans="1:17" ht="12.75">
      <c r="A1244" s="144" t="s">
        <v>1703</v>
      </c>
      <c r="B1244" s="114"/>
      <c r="C1244" s="128" t="s">
        <v>41</v>
      </c>
      <c r="D1244" s="128">
        <v>1</v>
      </c>
      <c r="E1244" s="107">
        <v>70</v>
      </c>
      <c r="F1244" s="118">
        <f>G1244*137/1000*E1244</f>
        <v>16353.0598</v>
      </c>
      <c r="G1244" s="142">
        <v>1705.22</v>
      </c>
      <c r="H1244" s="132">
        <v>1000</v>
      </c>
      <c r="I1244" s="133" t="s">
        <v>1615</v>
      </c>
      <c r="J1244" s="128"/>
      <c r="K1244" s="180" t="s">
        <v>1704</v>
      </c>
      <c r="L1244" s="143" t="s">
        <v>956</v>
      </c>
      <c r="M1244" s="137">
        <v>103</v>
      </c>
      <c r="N1244" s="128" t="s">
        <v>44</v>
      </c>
      <c r="O1244" s="128" t="s">
        <v>41</v>
      </c>
      <c r="P1244" s="128">
        <v>1</v>
      </c>
      <c r="Q1244" s="177">
        <f>(((D1244*G1244)/1000)*E1244)*B1244</f>
        <v>0</v>
      </c>
    </row>
    <row r="1245" spans="1:17" ht="12.75">
      <c r="A1245" s="144" t="s">
        <v>1705</v>
      </c>
      <c r="B1245" s="114"/>
      <c r="C1245" s="146" t="s">
        <v>41</v>
      </c>
      <c r="D1245" s="128">
        <v>1</v>
      </c>
      <c r="E1245" s="128">
        <v>100</v>
      </c>
      <c r="F1245" s="118">
        <f>G1245*137/1000*E1245</f>
        <v>9431.628000000002</v>
      </c>
      <c r="G1245" s="178">
        <v>688.44</v>
      </c>
      <c r="H1245" s="132">
        <v>1000</v>
      </c>
      <c r="I1245" s="133" t="s">
        <v>1615</v>
      </c>
      <c r="J1245" s="147"/>
      <c r="K1245" s="164" t="s">
        <v>1706</v>
      </c>
      <c r="L1245" s="179" t="s">
        <v>691</v>
      </c>
      <c r="M1245" s="137">
        <v>103</v>
      </c>
      <c r="N1245" s="128" t="s">
        <v>44</v>
      </c>
      <c r="O1245" s="128" t="s">
        <v>41</v>
      </c>
      <c r="P1245" s="128">
        <v>1</v>
      </c>
      <c r="Q1245" s="177">
        <f>(((D1245*G1245)/1000)*E1245)*B1245</f>
        <v>0</v>
      </c>
    </row>
    <row r="1246" spans="1:17" ht="12.75">
      <c r="A1246" s="144" t="s">
        <v>1707</v>
      </c>
      <c r="B1246" s="114"/>
      <c r="C1246" s="146" t="s">
        <v>41</v>
      </c>
      <c r="D1246" s="128">
        <v>1</v>
      </c>
      <c r="E1246" s="128">
        <v>100</v>
      </c>
      <c r="F1246" s="118">
        <f>G1246*137/1000*E1246</f>
        <v>17310.635</v>
      </c>
      <c r="G1246" s="142">
        <v>1263.55</v>
      </c>
      <c r="H1246" s="132">
        <v>1000</v>
      </c>
      <c r="I1246" s="133" t="s">
        <v>1615</v>
      </c>
      <c r="J1246" s="147"/>
      <c r="K1246" s="162" t="s">
        <v>1708</v>
      </c>
      <c r="L1246" s="179" t="s">
        <v>691</v>
      </c>
      <c r="M1246" s="137">
        <v>103</v>
      </c>
      <c r="N1246" s="128" t="s">
        <v>44</v>
      </c>
      <c r="O1246" s="128" t="s">
        <v>41</v>
      </c>
      <c r="P1246" s="128">
        <v>1</v>
      </c>
      <c r="Q1246" s="177">
        <f>(((D1246*G1246)/1000)*E1246)*B1246</f>
        <v>0</v>
      </c>
    </row>
    <row r="1247" spans="1:17" ht="12.75">
      <c r="A1247" s="144" t="s">
        <v>1709</v>
      </c>
      <c r="B1247" s="114"/>
      <c r="C1247" s="146" t="s">
        <v>41</v>
      </c>
      <c r="D1247" s="128">
        <v>1</v>
      </c>
      <c r="E1247" s="128">
        <v>100</v>
      </c>
      <c r="F1247" s="118">
        <f>G1247*137/1000*E1247</f>
        <v>8485.369</v>
      </c>
      <c r="G1247" s="142">
        <v>619.37</v>
      </c>
      <c r="H1247" s="132">
        <v>1000</v>
      </c>
      <c r="I1247" s="133" t="s">
        <v>1615</v>
      </c>
      <c r="J1247" s="128"/>
      <c r="K1247" s="162" t="s">
        <v>1710</v>
      </c>
      <c r="L1247" s="179" t="s">
        <v>691</v>
      </c>
      <c r="M1247" s="137">
        <v>103</v>
      </c>
      <c r="N1247" s="128" t="s">
        <v>44</v>
      </c>
      <c r="O1247" s="128" t="s">
        <v>41</v>
      </c>
      <c r="P1247" s="128">
        <v>1</v>
      </c>
      <c r="Q1247" s="177">
        <f>(((D1247*G1247)/1000)*E1247)*B1247</f>
        <v>0</v>
      </c>
    </row>
    <row r="1248" spans="1:17" ht="12.75">
      <c r="A1248" s="144" t="s">
        <v>1711</v>
      </c>
      <c r="B1248" s="114"/>
      <c r="C1248" s="128" t="s">
        <v>41</v>
      </c>
      <c r="D1248" s="128">
        <v>1</v>
      </c>
      <c r="E1248" s="107">
        <v>100</v>
      </c>
      <c r="F1248" s="118">
        <f>G1248*137/1000*E1248</f>
        <v>12550.432999999999</v>
      </c>
      <c r="G1248" s="142">
        <v>916.09</v>
      </c>
      <c r="H1248" s="132">
        <v>1000</v>
      </c>
      <c r="I1248" s="133" t="s">
        <v>1615</v>
      </c>
      <c r="J1248" s="128"/>
      <c r="K1248" s="162" t="s">
        <v>1712</v>
      </c>
      <c r="L1248" s="179" t="s">
        <v>691</v>
      </c>
      <c r="M1248" s="137">
        <v>103</v>
      </c>
      <c r="N1248" s="128" t="s">
        <v>44</v>
      </c>
      <c r="O1248" s="128" t="s">
        <v>41</v>
      </c>
      <c r="P1248" s="128">
        <v>1</v>
      </c>
      <c r="Q1248" s="177">
        <f>(((D1248*G1248)/1000)*E1248)*B1248</f>
        <v>0</v>
      </c>
    </row>
    <row r="1249" spans="1:17" ht="12.75">
      <c r="A1249" s="144" t="s">
        <v>1713</v>
      </c>
      <c r="B1249" s="343"/>
      <c r="C1249" s="128" t="s">
        <v>41</v>
      </c>
      <c r="D1249" s="128">
        <v>1</v>
      </c>
      <c r="E1249" s="128">
        <v>1500</v>
      </c>
      <c r="F1249" s="118">
        <f>G1249*137/1000*E1249</f>
        <v>16575.63</v>
      </c>
      <c r="G1249" s="142">
        <v>80.66</v>
      </c>
      <c r="H1249" s="132">
        <v>1000</v>
      </c>
      <c r="I1249" s="133" t="s">
        <v>1615</v>
      </c>
      <c r="J1249" s="128"/>
      <c r="K1249" s="162" t="s">
        <v>1714</v>
      </c>
      <c r="L1249" s="143" t="s">
        <v>1715</v>
      </c>
      <c r="M1249" s="137">
        <v>103</v>
      </c>
      <c r="N1249" s="128" t="s">
        <v>44</v>
      </c>
      <c r="O1249" s="128" t="s">
        <v>41</v>
      </c>
      <c r="P1249" s="128">
        <v>1</v>
      </c>
      <c r="Q1249" s="126">
        <f>(((D1249*G1249)/1000)*E1249)*B1249</f>
        <v>0</v>
      </c>
    </row>
    <row r="1250" spans="1:17" ht="12.75">
      <c r="A1250" s="344"/>
      <c r="B1250" s="265"/>
      <c r="C1250" s="270"/>
      <c r="D1250" s="145">
        <f>SUM(B1178:B1249)</f>
        <v>0</v>
      </c>
      <c r="E1250" s="269"/>
      <c r="F1250" s="118">
        <f>G1250*137/1000*E1250</f>
        <v>0</v>
      </c>
      <c r="G1250" s="345"/>
      <c r="H1250" s="346"/>
      <c r="I1250" s="347"/>
      <c r="K1250" s="348" t="s">
        <v>1716</v>
      </c>
      <c r="L1250" s="270"/>
      <c r="M1250" s="187"/>
      <c r="N1250" s="270"/>
      <c r="O1250" s="270"/>
      <c r="P1250" s="270"/>
      <c r="Q1250" s="276" t="s">
        <v>15</v>
      </c>
    </row>
    <row r="1251" spans="1:17" ht="12.75">
      <c r="A1251" s="349"/>
      <c r="B1251" s="186"/>
      <c r="C1251" s="99"/>
      <c r="D1251" s="99"/>
      <c r="E1251" s="99"/>
      <c r="F1251" s="118">
        <f>G1251*137/1000*E1251</f>
        <v>0</v>
      </c>
      <c r="G1251" s="109"/>
      <c r="H1251" s="110"/>
      <c r="I1251" s="111"/>
      <c r="J1251" s="99"/>
      <c r="K1251" s="212" t="s">
        <v>1717</v>
      </c>
      <c r="L1251" s="100"/>
      <c r="M1251" s="194"/>
      <c r="N1251" s="99"/>
      <c r="O1251" s="99"/>
      <c r="P1251" s="99"/>
      <c r="Q1251" s="106" t="s">
        <v>15</v>
      </c>
    </row>
    <row r="1252" spans="1:17" ht="12.75">
      <c r="A1252" s="350">
        <v>4801</v>
      </c>
      <c r="B1252" s="148"/>
      <c r="C1252" s="128" t="s">
        <v>41</v>
      </c>
      <c r="D1252" s="128">
        <v>1</v>
      </c>
      <c r="E1252" s="107">
        <v>200</v>
      </c>
      <c r="F1252" s="118">
        <f>G1252*137/1000*E1252</f>
        <v>1790.316</v>
      </c>
      <c r="G1252" s="142">
        <v>65.34</v>
      </c>
      <c r="H1252" s="132">
        <v>1000</v>
      </c>
      <c r="I1252" s="133" t="s">
        <v>1615</v>
      </c>
      <c r="J1252" s="161" t="s">
        <v>1718</v>
      </c>
      <c r="K1252" s="180" t="s">
        <v>367</v>
      </c>
      <c r="L1252" s="143" t="s">
        <v>104</v>
      </c>
      <c r="M1252" s="137">
        <v>105</v>
      </c>
      <c r="N1252" s="265"/>
      <c r="O1252" s="128" t="s">
        <v>41</v>
      </c>
      <c r="P1252" s="128">
        <v>1</v>
      </c>
      <c r="Q1252" s="177" t="e">
        <f>(((D1252*G1252)/1000)*E1252)*B1252+(N1252*#REF!)</f>
        <v>#VALUE!</v>
      </c>
    </row>
    <row r="1253" spans="1:17" ht="12.75">
      <c r="A1253" s="350">
        <v>4802</v>
      </c>
      <c r="B1253" s="148"/>
      <c r="C1253" s="128" t="s">
        <v>41</v>
      </c>
      <c r="D1253" s="128">
        <v>1</v>
      </c>
      <c r="E1253" s="107">
        <v>200</v>
      </c>
      <c r="F1253" s="118">
        <f>G1253*137/1000*E1253</f>
        <v>1773.328</v>
      </c>
      <c r="G1253" s="142">
        <v>64.72</v>
      </c>
      <c r="H1253" s="132">
        <v>1000</v>
      </c>
      <c r="I1253" s="133" t="s">
        <v>1615</v>
      </c>
      <c r="J1253" s="161" t="s">
        <v>1718</v>
      </c>
      <c r="K1253" s="180" t="s">
        <v>1719</v>
      </c>
      <c r="L1253" s="143" t="s">
        <v>104</v>
      </c>
      <c r="M1253" s="137">
        <v>105</v>
      </c>
      <c r="N1253" s="265"/>
      <c r="O1253" s="128" t="s">
        <v>41</v>
      </c>
      <c r="P1253" s="128">
        <v>1</v>
      </c>
      <c r="Q1253" s="177" t="e">
        <f>(((D1253*G1253)/1000)*E1253)*B1253+(N1253*#REF!)</f>
        <v>#VALUE!</v>
      </c>
    </row>
    <row r="1254" spans="1:17" ht="12.75">
      <c r="A1254" s="350">
        <v>4803</v>
      </c>
      <c r="B1254" s="148"/>
      <c r="C1254" s="128" t="s">
        <v>41</v>
      </c>
      <c r="D1254" s="128">
        <v>1</v>
      </c>
      <c r="E1254" s="107">
        <v>200</v>
      </c>
      <c r="F1254" s="118">
        <f>G1254*137/1000*E1254</f>
        <v>1962.114</v>
      </c>
      <c r="G1254" s="142">
        <v>71.61</v>
      </c>
      <c r="H1254" s="132">
        <v>1000</v>
      </c>
      <c r="I1254" s="133" t="s">
        <v>1615</v>
      </c>
      <c r="J1254" s="161" t="s">
        <v>1718</v>
      </c>
      <c r="K1254" s="164" t="s">
        <v>389</v>
      </c>
      <c r="L1254" s="143" t="s">
        <v>104</v>
      </c>
      <c r="M1254" s="137">
        <v>105</v>
      </c>
      <c r="N1254" s="265"/>
      <c r="O1254" s="128" t="s">
        <v>41</v>
      </c>
      <c r="P1254" s="128">
        <v>1</v>
      </c>
      <c r="Q1254" s="177" t="e">
        <f>(((D1254*G1254)/1000)*E1254)*B1254+(N1254*#REF!)</f>
        <v>#VALUE!</v>
      </c>
    </row>
    <row r="1255" spans="1:17" ht="12.75">
      <c r="A1255" s="350">
        <v>4804</v>
      </c>
      <c r="B1255" s="148"/>
      <c r="C1255" s="128" t="s">
        <v>41</v>
      </c>
      <c r="D1255" s="128">
        <v>1</v>
      </c>
      <c r="E1255" s="107">
        <v>200</v>
      </c>
      <c r="F1255" s="118">
        <f>G1255*137/1000*E1255</f>
        <v>1756.0659999999998</v>
      </c>
      <c r="G1255" s="142">
        <v>64.09</v>
      </c>
      <c r="H1255" s="132">
        <v>1000</v>
      </c>
      <c r="I1255" s="133" t="s">
        <v>1615</v>
      </c>
      <c r="J1255" s="161" t="s">
        <v>1718</v>
      </c>
      <c r="K1255" s="180" t="s">
        <v>200</v>
      </c>
      <c r="L1255" s="143" t="s">
        <v>104</v>
      </c>
      <c r="M1255" s="137">
        <v>105</v>
      </c>
      <c r="N1255" s="265"/>
      <c r="O1255" s="128" t="s">
        <v>41</v>
      </c>
      <c r="P1255" s="128">
        <v>1</v>
      </c>
      <c r="Q1255" s="177" t="e">
        <f>(((D1255*G1255)/1000)*E1255)*B1255+(N1255*#REF!)</f>
        <v>#VALUE!</v>
      </c>
    </row>
    <row r="1256" spans="1:17" ht="12.75">
      <c r="A1256" s="350">
        <v>4806</v>
      </c>
      <c r="B1256" s="148"/>
      <c r="C1256" s="128" t="s">
        <v>41</v>
      </c>
      <c r="D1256" s="128">
        <v>1</v>
      </c>
      <c r="E1256" s="107">
        <v>200</v>
      </c>
      <c r="F1256" s="118">
        <f>G1256*137/1000*E1256</f>
        <v>1629.4779999999998</v>
      </c>
      <c r="G1256" s="142">
        <v>59.47</v>
      </c>
      <c r="H1256" s="132">
        <v>1000</v>
      </c>
      <c r="I1256" s="133" t="s">
        <v>1615</v>
      </c>
      <c r="J1256" s="161" t="s">
        <v>206</v>
      </c>
      <c r="K1256" s="180" t="s">
        <v>754</v>
      </c>
      <c r="L1256" s="143" t="s">
        <v>104</v>
      </c>
      <c r="M1256" s="137">
        <v>106</v>
      </c>
      <c r="N1256" s="265"/>
      <c r="O1256" s="128" t="s">
        <v>41</v>
      </c>
      <c r="P1256" s="128">
        <v>1</v>
      </c>
      <c r="Q1256" s="177" t="e">
        <f>(((D1256*G1256)/1000)*E1256)*B1256+(N1256*#REF!)</f>
        <v>#VALUE!</v>
      </c>
    </row>
    <row r="1257" spans="1:17" ht="12.75">
      <c r="A1257" s="350">
        <v>4807</v>
      </c>
      <c r="B1257" s="148"/>
      <c r="C1257" s="128" t="s">
        <v>41</v>
      </c>
      <c r="D1257" s="128">
        <v>1</v>
      </c>
      <c r="E1257" s="107">
        <v>200</v>
      </c>
      <c r="F1257" s="118">
        <f>G1257*137/1000*E1257</f>
        <v>2163.778</v>
      </c>
      <c r="G1257" s="142">
        <v>78.97</v>
      </c>
      <c r="H1257" s="132">
        <v>1000</v>
      </c>
      <c r="I1257" s="133" t="s">
        <v>1615</v>
      </c>
      <c r="J1257" s="161" t="s">
        <v>206</v>
      </c>
      <c r="K1257" s="180" t="s">
        <v>207</v>
      </c>
      <c r="L1257" s="143" t="s">
        <v>104</v>
      </c>
      <c r="M1257" s="137">
        <v>106</v>
      </c>
      <c r="N1257" s="265"/>
      <c r="O1257" s="128" t="s">
        <v>41</v>
      </c>
      <c r="P1257" s="128">
        <v>1</v>
      </c>
      <c r="Q1257" s="177" t="e">
        <f>(((D1257*G1257)/1000)*E1257)*B1257+(N1257*#REF!)</f>
        <v>#VALUE!</v>
      </c>
    </row>
    <row r="1258" spans="1:17" ht="12.75">
      <c r="A1258" s="350">
        <v>4808</v>
      </c>
      <c r="B1258" s="148"/>
      <c r="C1258" s="128" t="s">
        <v>41</v>
      </c>
      <c r="D1258" s="128">
        <v>1</v>
      </c>
      <c r="E1258" s="107">
        <v>200</v>
      </c>
      <c r="F1258" s="118">
        <f>G1258*137/1000*E1258</f>
        <v>1629.4779999999998</v>
      </c>
      <c r="G1258" s="142">
        <v>59.47</v>
      </c>
      <c r="H1258" s="132">
        <v>1000</v>
      </c>
      <c r="I1258" s="133" t="s">
        <v>1615</v>
      </c>
      <c r="J1258" s="161" t="s">
        <v>206</v>
      </c>
      <c r="K1258" s="180" t="s">
        <v>497</v>
      </c>
      <c r="L1258" s="143" t="s">
        <v>104</v>
      </c>
      <c r="M1258" s="137">
        <v>106</v>
      </c>
      <c r="N1258" s="265"/>
      <c r="O1258" s="128" t="s">
        <v>41</v>
      </c>
      <c r="P1258" s="128">
        <v>1</v>
      </c>
      <c r="Q1258" s="177" t="e">
        <f>(((D1258*G1258)/1000)*E1258)*B1258+(N1258*#REF!)</f>
        <v>#VALUE!</v>
      </c>
    </row>
    <row r="1259" spans="1:17" ht="12.75">
      <c r="A1259" s="350">
        <v>4809</v>
      </c>
      <c r="B1259" s="148"/>
      <c r="C1259" s="128" t="s">
        <v>41</v>
      </c>
      <c r="D1259" s="128">
        <v>1</v>
      </c>
      <c r="E1259" s="107">
        <v>200</v>
      </c>
      <c r="F1259" s="118">
        <f>G1259*137/1000*E1259</f>
        <v>2147.064</v>
      </c>
      <c r="G1259" s="142">
        <v>78.36</v>
      </c>
      <c r="H1259" s="132">
        <v>1000</v>
      </c>
      <c r="I1259" s="133" t="s">
        <v>1615</v>
      </c>
      <c r="J1259" s="161" t="s">
        <v>206</v>
      </c>
      <c r="K1259" s="180" t="s">
        <v>755</v>
      </c>
      <c r="L1259" s="143" t="s">
        <v>104</v>
      </c>
      <c r="M1259" s="137">
        <v>106</v>
      </c>
      <c r="N1259" s="265"/>
      <c r="O1259" s="128" t="s">
        <v>41</v>
      </c>
      <c r="P1259" s="128">
        <v>1</v>
      </c>
      <c r="Q1259" s="177" t="e">
        <f>(((D1259*G1259)/1000)*E1259)*B1259+(N1259*#REF!)</f>
        <v>#VALUE!</v>
      </c>
    </row>
    <row r="1260" spans="1:17" ht="12.75">
      <c r="A1260" s="351">
        <v>4886</v>
      </c>
      <c r="B1260" s="148"/>
      <c r="C1260" s="115" t="s">
        <v>41</v>
      </c>
      <c r="D1260" s="115">
        <v>1</v>
      </c>
      <c r="E1260" s="314">
        <v>200</v>
      </c>
      <c r="F1260" s="118">
        <f>G1260*137/1000*E1260</f>
        <v>1778.534</v>
      </c>
      <c r="G1260" s="119">
        <v>64.91</v>
      </c>
      <c r="H1260" s="120">
        <v>1000</v>
      </c>
      <c r="I1260" s="121" t="s">
        <v>1615</v>
      </c>
      <c r="J1260" s="255" t="s">
        <v>118</v>
      </c>
      <c r="K1260" s="256" t="s">
        <v>538</v>
      </c>
      <c r="L1260" s="124" t="s">
        <v>104</v>
      </c>
      <c r="M1260" s="125">
        <v>106</v>
      </c>
      <c r="N1260" s="352"/>
      <c r="O1260" s="115" t="s">
        <v>41</v>
      </c>
      <c r="P1260" s="115">
        <v>1</v>
      </c>
      <c r="Q1260" s="177" t="e">
        <f>(((D1260*G1260)/1000)*E1260)*B1260+(N1260*#REF!)</f>
        <v>#VALUE!</v>
      </c>
    </row>
    <row r="1261" spans="1:17" ht="12.75">
      <c r="A1261" s="351">
        <v>4887</v>
      </c>
      <c r="B1261" s="148"/>
      <c r="C1261" s="115" t="s">
        <v>41</v>
      </c>
      <c r="D1261" s="115">
        <v>1</v>
      </c>
      <c r="E1261" s="314">
        <v>200</v>
      </c>
      <c r="F1261" s="118">
        <f>G1261*137/1000*E1261</f>
        <v>1778.534</v>
      </c>
      <c r="G1261" s="119">
        <v>64.91</v>
      </c>
      <c r="H1261" s="120">
        <v>1000</v>
      </c>
      <c r="I1261" s="121" t="s">
        <v>1615</v>
      </c>
      <c r="J1261" s="255" t="s">
        <v>118</v>
      </c>
      <c r="K1261" s="256" t="s">
        <v>540</v>
      </c>
      <c r="L1261" s="124" t="s">
        <v>104</v>
      </c>
      <c r="M1261" s="125">
        <v>106</v>
      </c>
      <c r="N1261" s="352"/>
      <c r="O1261" s="115" t="s">
        <v>41</v>
      </c>
      <c r="P1261" s="115">
        <v>1</v>
      </c>
      <c r="Q1261" s="177" t="e">
        <f>(((D1261*G1261)/1000)*E1261)*B1261+(N1261*#REF!)</f>
        <v>#VALUE!</v>
      </c>
    </row>
    <row r="1262" spans="1:17" ht="12.75">
      <c r="A1262" s="351">
        <v>4888</v>
      </c>
      <c r="B1262" s="148"/>
      <c r="C1262" s="115" t="s">
        <v>41</v>
      </c>
      <c r="D1262" s="115">
        <v>1</v>
      </c>
      <c r="E1262" s="314">
        <v>200</v>
      </c>
      <c r="F1262" s="118">
        <f>G1262*137/1000*E1262</f>
        <v>1778.534</v>
      </c>
      <c r="G1262" s="119">
        <v>64.91</v>
      </c>
      <c r="H1262" s="120">
        <v>1000</v>
      </c>
      <c r="I1262" s="121" t="s">
        <v>1615</v>
      </c>
      <c r="J1262" s="255" t="s">
        <v>118</v>
      </c>
      <c r="K1262" s="256" t="s">
        <v>542</v>
      </c>
      <c r="L1262" s="124" t="s">
        <v>104</v>
      </c>
      <c r="M1262" s="125">
        <v>106</v>
      </c>
      <c r="N1262" s="352"/>
      <c r="O1262" s="115" t="s">
        <v>41</v>
      </c>
      <c r="P1262" s="115">
        <v>1</v>
      </c>
      <c r="Q1262" s="177" t="e">
        <f>(((D1262*G1262)/1000)*E1262)*B1262+(N1262*#REF!)</f>
        <v>#VALUE!</v>
      </c>
    </row>
    <row r="1263" spans="1:17" ht="12.75">
      <c r="A1263" s="351">
        <v>4889</v>
      </c>
      <c r="B1263" s="148"/>
      <c r="C1263" s="115" t="s">
        <v>41</v>
      </c>
      <c r="D1263" s="115">
        <v>1</v>
      </c>
      <c r="E1263" s="314">
        <v>200</v>
      </c>
      <c r="F1263" s="118">
        <f>G1263*137/1000*E1263</f>
        <v>1996.3639999999998</v>
      </c>
      <c r="G1263" s="119">
        <v>72.86</v>
      </c>
      <c r="H1263" s="120">
        <v>1000</v>
      </c>
      <c r="I1263" s="121" t="s">
        <v>1615</v>
      </c>
      <c r="J1263" s="255" t="s">
        <v>118</v>
      </c>
      <c r="K1263" s="256" t="s">
        <v>544</v>
      </c>
      <c r="L1263" s="124" t="s">
        <v>104</v>
      </c>
      <c r="M1263" s="125">
        <v>106</v>
      </c>
      <c r="N1263" s="352"/>
      <c r="O1263" s="115" t="s">
        <v>41</v>
      </c>
      <c r="P1263" s="115">
        <v>1</v>
      </c>
      <c r="Q1263" s="177" t="e">
        <f>(((D1263*G1263)/1000)*E1263)*B1263+(N1263*#REF!)</f>
        <v>#VALUE!</v>
      </c>
    </row>
    <row r="1264" spans="1:17" ht="12.75">
      <c r="A1264" s="350">
        <v>4811</v>
      </c>
      <c r="B1264" s="148"/>
      <c r="C1264" s="128" t="s">
        <v>41</v>
      </c>
      <c r="D1264" s="128">
        <v>1</v>
      </c>
      <c r="E1264" s="107">
        <v>200</v>
      </c>
      <c r="F1264" s="118">
        <f>G1264*137/1000*E1264</f>
        <v>2130.6240000000003</v>
      </c>
      <c r="G1264" s="142">
        <v>77.76</v>
      </c>
      <c r="H1264" s="132">
        <v>1000</v>
      </c>
      <c r="I1264" s="133" t="s">
        <v>1615</v>
      </c>
      <c r="J1264" s="161" t="s">
        <v>118</v>
      </c>
      <c r="K1264" s="180" t="s">
        <v>523</v>
      </c>
      <c r="L1264" s="143" t="s">
        <v>104</v>
      </c>
      <c r="M1264" s="321">
        <v>107</v>
      </c>
      <c r="N1264" s="265"/>
      <c r="O1264" s="128" t="s">
        <v>41</v>
      </c>
      <c r="P1264" s="128">
        <v>1</v>
      </c>
      <c r="Q1264" s="177" t="e">
        <f>(((D1264*G1264)/1000)*E1264)*B1264+(N1264*#REF!)</f>
        <v>#VALUE!</v>
      </c>
    </row>
    <row r="1265" spans="1:17" ht="12.75">
      <c r="A1265" s="350">
        <v>4812</v>
      </c>
      <c r="B1265" s="148"/>
      <c r="C1265" s="128" t="s">
        <v>41</v>
      </c>
      <c r="D1265" s="128">
        <v>1</v>
      </c>
      <c r="E1265" s="107">
        <v>200</v>
      </c>
      <c r="F1265" s="118">
        <f>G1265*137/1000*E1265</f>
        <v>2130.6240000000003</v>
      </c>
      <c r="G1265" s="142">
        <v>77.76</v>
      </c>
      <c r="H1265" s="132">
        <v>1000</v>
      </c>
      <c r="I1265" s="133" t="s">
        <v>1615</v>
      </c>
      <c r="J1265" s="161" t="s">
        <v>118</v>
      </c>
      <c r="K1265" s="180" t="s">
        <v>1080</v>
      </c>
      <c r="L1265" s="143" t="s">
        <v>104</v>
      </c>
      <c r="M1265" s="321">
        <v>107</v>
      </c>
      <c r="N1265" s="265"/>
      <c r="O1265" s="128" t="s">
        <v>41</v>
      </c>
      <c r="P1265" s="128">
        <v>1</v>
      </c>
      <c r="Q1265" s="177" t="e">
        <f>(((D1265*G1265)/1000)*E1265)*B1265+(N1265*#REF!)</f>
        <v>#VALUE!</v>
      </c>
    </row>
    <row r="1266" spans="1:17" ht="12.75">
      <c r="A1266" s="350">
        <v>4813</v>
      </c>
      <c r="B1266" s="148"/>
      <c r="C1266" s="128" t="s">
        <v>41</v>
      </c>
      <c r="D1266" s="128">
        <v>1</v>
      </c>
      <c r="E1266" s="107">
        <v>200</v>
      </c>
      <c r="F1266" s="118">
        <f>G1266*137/1000*E1266</f>
        <v>1721.816</v>
      </c>
      <c r="G1266" s="142">
        <v>62.84</v>
      </c>
      <c r="H1266" s="132">
        <v>1000</v>
      </c>
      <c r="I1266" s="133" t="s">
        <v>1615</v>
      </c>
      <c r="J1266" s="161" t="s">
        <v>118</v>
      </c>
      <c r="K1266" s="180" t="s">
        <v>525</v>
      </c>
      <c r="L1266" s="143" t="s">
        <v>104</v>
      </c>
      <c r="M1266" s="321">
        <v>107</v>
      </c>
      <c r="N1266" s="265"/>
      <c r="O1266" s="128" t="s">
        <v>41</v>
      </c>
      <c r="P1266" s="128">
        <v>1</v>
      </c>
      <c r="Q1266" s="177" t="e">
        <f>(((D1266*G1266)/1000)*E1266)*B1266+(N1266*#REF!)</f>
        <v>#VALUE!</v>
      </c>
    </row>
    <row r="1267" spans="1:17" ht="12.75">
      <c r="A1267" s="350">
        <v>4814</v>
      </c>
      <c r="B1267" s="148"/>
      <c r="C1267" s="128" t="s">
        <v>41</v>
      </c>
      <c r="D1267" s="128">
        <v>1</v>
      </c>
      <c r="E1267" s="107">
        <v>200</v>
      </c>
      <c r="F1267" s="118">
        <f>G1267*137/1000*E1267</f>
        <v>1927.864</v>
      </c>
      <c r="G1267" s="142">
        <v>70.36</v>
      </c>
      <c r="H1267" s="132">
        <v>1000</v>
      </c>
      <c r="I1267" s="133" t="s">
        <v>1615</v>
      </c>
      <c r="J1267" s="161" t="s">
        <v>118</v>
      </c>
      <c r="K1267" s="180" t="s">
        <v>1720</v>
      </c>
      <c r="L1267" s="143" t="s">
        <v>104</v>
      </c>
      <c r="M1267" s="321">
        <v>107</v>
      </c>
      <c r="N1267" s="265"/>
      <c r="O1267" s="128" t="s">
        <v>41</v>
      </c>
      <c r="P1267" s="128">
        <v>1</v>
      </c>
      <c r="Q1267" s="177" t="e">
        <f>(((D1267*G1267)/1000)*E1267)*B1267+(N1267*#REF!)</f>
        <v>#VALUE!</v>
      </c>
    </row>
    <row r="1268" spans="1:17" ht="12.75">
      <c r="A1268" s="350">
        <v>4816</v>
      </c>
      <c r="B1268" s="148"/>
      <c r="C1268" s="128" t="s">
        <v>41</v>
      </c>
      <c r="D1268" s="128">
        <v>1</v>
      </c>
      <c r="E1268" s="107">
        <v>200</v>
      </c>
      <c r="F1268" s="118">
        <f>G1268*137/1000*E1268</f>
        <v>2201.8639999999996</v>
      </c>
      <c r="G1268" s="142">
        <v>80.36</v>
      </c>
      <c r="H1268" s="132">
        <v>1000</v>
      </c>
      <c r="I1268" s="133" t="s">
        <v>1615</v>
      </c>
      <c r="J1268" s="161" t="s">
        <v>118</v>
      </c>
      <c r="K1268" s="180" t="s">
        <v>1092</v>
      </c>
      <c r="L1268" s="143" t="s">
        <v>104</v>
      </c>
      <c r="M1268" s="321">
        <v>108</v>
      </c>
      <c r="N1268" s="265"/>
      <c r="O1268" s="128" t="s">
        <v>41</v>
      </c>
      <c r="P1268" s="128">
        <v>1</v>
      </c>
      <c r="Q1268" s="177" t="e">
        <f>(((D1268*G1268)/1000)*E1268)*B1268+(N1268*#REF!)</f>
        <v>#VALUE!</v>
      </c>
    </row>
    <row r="1269" spans="1:17" ht="12.75">
      <c r="A1269" s="350">
        <v>4817</v>
      </c>
      <c r="B1269" s="148"/>
      <c r="C1269" s="128" t="s">
        <v>41</v>
      </c>
      <c r="D1269" s="128">
        <v>1</v>
      </c>
      <c r="E1269" s="107">
        <v>200</v>
      </c>
      <c r="F1269" s="118">
        <f>G1269*137/1000*E1269</f>
        <v>2111.4440000000004</v>
      </c>
      <c r="G1269" s="142">
        <v>77.06</v>
      </c>
      <c r="H1269" s="132">
        <v>1000</v>
      </c>
      <c r="I1269" s="133" t="s">
        <v>1615</v>
      </c>
      <c r="J1269" s="161" t="s">
        <v>118</v>
      </c>
      <c r="K1269" s="180" t="s">
        <v>396</v>
      </c>
      <c r="L1269" s="143" t="s">
        <v>104</v>
      </c>
      <c r="M1269" s="321">
        <v>108</v>
      </c>
      <c r="N1269" s="265"/>
      <c r="O1269" s="128" t="s">
        <v>41</v>
      </c>
      <c r="P1269" s="128">
        <v>1</v>
      </c>
      <c r="Q1269" s="177" t="e">
        <f>(((D1269*G1269)/1000)*E1269)*B1269+(N1269*#REF!)</f>
        <v>#VALUE!</v>
      </c>
    </row>
    <row r="1270" spans="1:17" ht="12.75">
      <c r="A1270" s="350">
        <v>4818</v>
      </c>
      <c r="B1270" s="148"/>
      <c r="C1270" s="128" t="s">
        <v>41</v>
      </c>
      <c r="D1270" s="128">
        <v>1</v>
      </c>
      <c r="E1270" s="107">
        <v>200</v>
      </c>
      <c r="F1270" s="118">
        <f>G1270*137/1000*E1270</f>
        <v>1836.348</v>
      </c>
      <c r="G1270" s="142">
        <v>67.02</v>
      </c>
      <c r="H1270" s="132">
        <v>1000</v>
      </c>
      <c r="I1270" s="133" t="s">
        <v>1615</v>
      </c>
      <c r="J1270" s="161" t="s">
        <v>118</v>
      </c>
      <c r="K1270" s="180" t="s">
        <v>1721</v>
      </c>
      <c r="L1270" s="143" t="s">
        <v>104</v>
      </c>
      <c r="M1270" s="321">
        <v>108</v>
      </c>
      <c r="N1270" s="265"/>
      <c r="O1270" s="128" t="s">
        <v>41</v>
      </c>
      <c r="P1270" s="128">
        <v>1</v>
      </c>
      <c r="Q1270" s="177" t="e">
        <f>(((D1270*G1270)/1000)*E1270)*B1270+(N1270*#REF!)</f>
        <v>#VALUE!</v>
      </c>
    </row>
    <row r="1271" spans="1:17" ht="12.75">
      <c r="A1271" s="350">
        <v>4819</v>
      </c>
      <c r="B1271" s="148"/>
      <c r="C1271" s="128" t="s">
        <v>41</v>
      </c>
      <c r="D1271" s="128">
        <v>1</v>
      </c>
      <c r="E1271" s="107">
        <v>200</v>
      </c>
      <c r="F1271" s="118">
        <f>G1271*137/1000*E1271</f>
        <v>1927.864</v>
      </c>
      <c r="G1271" s="142">
        <v>70.36</v>
      </c>
      <c r="H1271" s="132">
        <v>1000</v>
      </c>
      <c r="I1271" s="133" t="s">
        <v>1615</v>
      </c>
      <c r="J1271" s="161" t="s">
        <v>118</v>
      </c>
      <c r="K1271" s="180" t="s">
        <v>1090</v>
      </c>
      <c r="L1271" s="143" t="s">
        <v>104</v>
      </c>
      <c r="M1271" s="321">
        <v>108</v>
      </c>
      <c r="N1271" s="265"/>
      <c r="O1271" s="128" t="s">
        <v>41</v>
      </c>
      <c r="P1271" s="128">
        <v>1</v>
      </c>
      <c r="Q1271" s="177" t="e">
        <f>(((D1271*G1271)/1000)*E1271)*B1271+(N1271*#REF!)</f>
        <v>#VALUE!</v>
      </c>
    </row>
    <row r="1272" spans="1:17" ht="12.75">
      <c r="A1272" s="350">
        <v>4821</v>
      </c>
      <c r="B1272" s="148"/>
      <c r="C1272" s="128" t="s">
        <v>41</v>
      </c>
      <c r="D1272" s="128">
        <v>1</v>
      </c>
      <c r="E1272" s="107">
        <v>200</v>
      </c>
      <c r="F1272" s="118">
        <f>G1272*137/1000*E1272</f>
        <v>2197.206</v>
      </c>
      <c r="G1272" s="142">
        <v>80.19</v>
      </c>
      <c r="H1272" s="132">
        <v>1000</v>
      </c>
      <c r="I1272" s="133" t="s">
        <v>1615</v>
      </c>
      <c r="J1272" s="161" t="s">
        <v>118</v>
      </c>
      <c r="K1272" s="180" t="s">
        <v>1722</v>
      </c>
      <c r="L1272" s="143" t="s">
        <v>104</v>
      </c>
      <c r="M1272" s="321">
        <v>108</v>
      </c>
      <c r="N1272" s="265"/>
      <c r="O1272" s="128" t="s">
        <v>41</v>
      </c>
      <c r="P1272" s="128">
        <v>1</v>
      </c>
      <c r="Q1272" s="177" t="e">
        <f>(((D1272*G1272)/1000)*E1272)*B1272+(N1272*#REF!)</f>
        <v>#VALUE!</v>
      </c>
    </row>
    <row r="1273" spans="1:17" ht="12.75">
      <c r="A1273" s="350">
        <v>4822</v>
      </c>
      <c r="B1273" s="148"/>
      <c r="C1273" s="128" t="s">
        <v>41</v>
      </c>
      <c r="D1273" s="128">
        <v>1</v>
      </c>
      <c r="E1273" s="107">
        <v>200</v>
      </c>
      <c r="F1273" s="118">
        <f>G1273*137/1000*E1273</f>
        <v>1744.284</v>
      </c>
      <c r="G1273" s="142">
        <v>63.66</v>
      </c>
      <c r="H1273" s="132">
        <v>1000</v>
      </c>
      <c r="I1273" s="133" t="s">
        <v>1615</v>
      </c>
      <c r="J1273" s="161" t="s">
        <v>206</v>
      </c>
      <c r="K1273" s="180" t="s">
        <v>534</v>
      </c>
      <c r="L1273" s="143" t="s">
        <v>104</v>
      </c>
      <c r="M1273" s="321">
        <v>108</v>
      </c>
      <c r="N1273" s="265"/>
      <c r="O1273" s="128" t="s">
        <v>41</v>
      </c>
      <c r="P1273" s="128">
        <v>1</v>
      </c>
      <c r="Q1273" s="177" t="e">
        <f>(((D1273*G1273)/1000)*E1273)*B1273+(N1273*#REF!)</f>
        <v>#VALUE!</v>
      </c>
    </row>
    <row r="1274" spans="1:17" ht="12.75">
      <c r="A1274" s="350">
        <v>4823</v>
      </c>
      <c r="B1274" s="148"/>
      <c r="C1274" s="128" t="s">
        <v>41</v>
      </c>
      <c r="D1274" s="128">
        <v>1</v>
      </c>
      <c r="E1274" s="107">
        <v>200</v>
      </c>
      <c r="F1274" s="118">
        <f>G1274*137/1000*E1274</f>
        <v>2054.178</v>
      </c>
      <c r="G1274" s="142">
        <v>74.97</v>
      </c>
      <c r="H1274" s="132">
        <v>1000</v>
      </c>
      <c r="I1274" s="133" t="s">
        <v>1615</v>
      </c>
      <c r="J1274" s="161" t="s">
        <v>118</v>
      </c>
      <c r="K1274" s="180" t="s">
        <v>1723</v>
      </c>
      <c r="L1274" s="143" t="s">
        <v>104</v>
      </c>
      <c r="M1274" s="321">
        <v>108</v>
      </c>
      <c r="N1274" s="265"/>
      <c r="O1274" s="128" t="s">
        <v>41</v>
      </c>
      <c r="P1274" s="128">
        <v>1</v>
      </c>
      <c r="Q1274" s="177" t="e">
        <f>(((D1274*G1274)/1000)*E1274)*B1274+(N1274*#REF!)</f>
        <v>#VALUE!</v>
      </c>
    </row>
    <row r="1275" spans="1:17" ht="12.75">
      <c r="A1275" s="350">
        <v>4824</v>
      </c>
      <c r="B1275" s="148"/>
      <c r="C1275" s="128" t="s">
        <v>41</v>
      </c>
      <c r="D1275" s="128">
        <v>1</v>
      </c>
      <c r="E1275" s="107">
        <v>200</v>
      </c>
      <c r="F1275" s="118">
        <f>G1275*137/1000*E1275</f>
        <v>2064.864</v>
      </c>
      <c r="G1275" s="142">
        <v>75.36</v>
      </c>
      <c r="H1275" s="132">
        <v>1000</v>
      </c>
      <c r="I1275" s="133" t="s">
        <v>1615</v>
      </c>
      <c r="J1275" s="161" t="s">
        <v>118</v>
      </c>
      <c r="K1275" s="180" t="s">
        <v>214</v>
      </c>
      <c r="L1275" s="143" t="s">
        <v>104</v>
      </c>
      <c r="M1275" s="321">
        <v>108</v>
      </c>
      <c r="N1275" s="265"/>
      <c r="O1275" s="128" t="s">
        <v>41</v>
      </c>
      <c r="P1275" s="128">
        <v>1</v>
      </c>
      <c r="Q1275" s="177" t="e">
        <f>(((D1275*G1275)/1000)*E1275)*B1275+(N1275*#REF!)</f>
        <v>#VALUE!</v>
      </c>
    </row>
    <row r="1276" spans="1:17" ht="12.75">
      <c r="A1276" s="350">
        <v>4826</v>
      </c>
      <c r="B1276" s="148"/>
      <c r="C1276" s="128" t="s">
        <v>41</v>
      </c>
      <c r="D1276" s="128">
        <v>1</v>
      </c>
      <c r="E1276" s="107">
        <v>200</v>
      </c>
      <c r="F1276" s="118">
        <f>G1276*137/1000*E1276</f>
        <v>1945.1259999999997</v>
      </c>
      <c r="G1276" s="142">
        <v>70.99</v>
      </c>
      <c r="H1276" s="132">
        <v>1000</v>
      </c>
      <c r="I1276" s="133" t="s">
        <v>1615</v>
      </c>
      <c r="J1276" s="161" t="s">
        <v>118</v>
      </c>
      <c r="K1276" s="180" t="s">
        <v>796</v>
      </c>
      <c r="L1276" s="143" t="s">
        <v>104</v>
      </c>
      <c r="M1276" s="321">
        <v>108</v>
      </c>
      <c r="N1276" s="265"/>
      <c r="O1276" s="128" t="s">
        <v>41</v>
      </c>
      <c r="P1276" s="128">
        <v>1</v>
      </c>
      <c r="Q1276" s="177" t="e">
        <f>(((D1276*G1276)/1000)*E1276)*B1276+(N1276*#REF!)</f>
        <v>#VALUE!</v>
      </c>
    </row>
    <row r="1277" spans="1:17" ht="12.75">
      <c r="A1277" s="350">
        <v>4827</v>
      </c>
      <c r="B1277" s="114"/>
      <c r="C1277" s="128" t="s">
        <v>41</v>
      </c>
      <c r="D1277" s="128">
        <v>1</v>
      </c>
      <c r="E1277" s="107">
        <v>200</v>
      </c>
      <c r="F1277" s="118">
        <f>G1277*137/1000*E1277</f>
        <v>2693.42</v>
      </c>
      <c r="G1277" s="142">
        <v>98.3</v>
      </c>
      <c r="H1277" s="132">
        <v>1000</v>
      </c>
      <c r="I1277" s="133" t="s">
        <v>1615</v>
      </c>
      <c r="J1277" s="161" t="s">
        <v>118</v>
      </c>
      <c r="K1277" s="180" t="s">
        <v>1151</v>
      </c>
      <c r="L1277" s="143" t="s">
        <v>104</v>
      </c>
      <c r="M1277" s="321">
        <v>108</v>
      </c>
      <c r="N1277" s="265"/>
      <c r="O1277" s="128" t="s">
        <v>41</v>
      </c>
      <c r="P1277" s="128">
        <v>1</v>
      </c>
      <c r="Q1277" s="177" t="e">
        <f>(((D1277*G1277)/1000)*E1277)*B1277+(N1277*#REF!)</f>
        <v>#VALUE!</v>
      </c>
    </row>
    <row r="1278" spans="1:17" ht="12.75">
      <c r="A1278" s="350">
        <v>4828</v>
      </c>
      <c r="B1278" s="148"/>
      <c r="C1278" s="128" t="s">
        <v>41</v>
      </c>
      <c r="D1278" s="128">
        <v>1</v>
      </c>
      <c r="E1278" s="107">
        <v>200</v>
      </c>
      <c r="F1278" s="118">
        <f>G1278*137/1000*E1278</f>
        <v>1927.864</v>
      </c>
      <c r="G1278" s="142">
        <v>70.36</v>
      </c>
      <c r="H1278" s="132">
        <v>1000</v>
      </c>
      <c r="I1278" s="133" t="s">
        <v>1615</v>
      </c>
      <c r="J1278" s="161" t="s">
        <v>118</v>
      </c>
      <c r="K1278" s="180" t="s">
        <v>798</v>
      </c>
      <c r="L1278" s="143" t="s">
        <v>104</v>
      </c>
      <c r="M1278" s="321">
        <v>108</v>
      </c>
      <c r="N1278" s="265"/>
      <c r="O1278" s="128" t="s">
        <v>41</v>
      </c>
      <c r="P1278" s="128">
        <v>1</v>
      </c>
      <c r="Q1278" s="177" t="e">
        <f>(((D1278*G1278)/1000)*E1278)*B1278+(N1278*#REF!)</f>
        <v>#VALUE!</v>
      </c>
    </row>
    <row r="1279" spans="1:17" ht="12.75">
      <c r="A1279" s="350">
        <v>4829</v>
      </c>
      <c r="B1279" s="148"/>
      <c r="C1279" s="128" t="s">
        <v>41</v>
      </c>
      <c r="D1279" s="128">
        <v>1</v>
      </c>
      <c r="E1279" s="107">
        <v>200</v>
      </c>
      <c r="F1279" s="118">
        <f>G1279*137/1000*E1279</f>
        <v>1887.586</v>
      </c>
      <c r="G1279" s="142">
        <v>68.89</v>
      </c>
      <c r="H1279" s="132">
        <v>1000</v>
      </c>
      <c r="I1279" s="133" t="s">
        <v>1615</v>
      </c>
      <c r="J1279" s="161" t="s">
        <v>118</v>
      </c>
      <c r="K1279" s="180" t="s">
        <v>368</v>
      </c>
      <c r="L1279" s="143" t="s">
        <v>104</v>
      </c>
      <c r="M1279" s="321">
        <v>108</v>
      </c>
      <c r="N1279" s="265"/>
      <c r="O1279" s="128" t="s">
        <v>41</v>
      </c>
      <c r="P1279" s="128">
        <v>1</v>
      </c>
      <c r="Q1279" s="177" t="e">
        <f>(((D1279*G1279)/1000)*E1279)*B1279+(N1279*#REF!)</f>
        <v>#VALUE!</v>
      </c>
    </row>
    <row r="1280" spans="1:17" ht="12.75">
      <c r="A1280" s="351">
        <v>4891</v>
      </c>
      <c r="B1280" s="114"/>
      <c r="C1280" s="115" t="s">
        <v>41</v>
      </c>
      <c r="D1280" s="115">
        <v>1</v>
      </c>
      <c r="E1280" s="314">
        <v>200</v>
      </c>
      <c r="F1280" s="118">
        <f>G1280*137/1000*E1280</f>
        <v>3257.038</v>
      </c>
      <c r="G1280" s="119">
        <v>118.87</v>
      </c>
      <c r="H1280" s="120">
        <v>1000</v>
      </c>
      <c r="I1280" s="121" t="s">
        <v>1615</v>
      </c>
      <c r="J1280" s="255" t="s">
        <v>118</v>
      </c>
      <c r="K1280" s="256" t="s">
        <v>1724</v>
      </c>
      <c r="L1280" s="124" t="s">
        <v>104</v>
      </c>
      <c r="M1280" s="125">
        <v>108</v>
      </c>
      <c r="N1280" s="352"/>
      <c r="O1280" s="115" t="s">
        <v>41</v>
      </c>
      <c r="P1280" s="115">
        <v>1</v>
      </c>
      <c r="Q1280" s="177" t="e">
        <f>(((D1280*G1280)/1000)*E1280)*B1280+(N1280*#REF!)</f>
        <v>#VALUE!</v>
      </c>
    </row>
    <row r="1281" spans="1:17" ht="12.75">
      <c r="A1281" s="351">
        <v>4892</v>
      </c>
      <c r="B1281" s="148"/>
      <c r="C1281" s="115" t="s">
        <v>41</v>
      </c>
      <c r="D1281" s="115">
        <v>1</v>
      </c>
      <c r="E1281" s="314">
        <v>200</v>
      </c>
      <c r="F1281" s="118">
        <f>G1281*137/1000*E1281</f>
        <v>1680.716</v>
      </c>
      <c r="G1281" s="119">
        <v>61.34</v>
      </c>
      <c r="H1281" s="120">
        <v>1000</v>
      </c>
      <c r="I1281" s="121" t="s">
        <v>1615</v>
      </c>
      <c r="J1281" s="255" t="s">
        <v>118</v>
      </c>
      <c r="K1281" s="256" t="s">
        <v>1725</v>
      </c>
      <c r="L1281" s="124" t="s">
        <v>104</v>
      </c>
      <c r="M1281" s="125">
        <v>108</v>
      </c>
      <c r="N1281" s="352"/>
      <c r="O1281" s="115" t="s">
        <v>41</v>
      </c>
      <c r="P1281" s="115">
        <v>1</v>
      </c>
      <c r="Q1281" s="177" t="e">
        <f>(((D1281*G1281)/1000)*E1281)*B1281+(N1281*#REF!)</f>
        <v>#VALUE!</v>
      </c>
    </row>
    <row r="1282" spans="1:17" ht="12.75">
      <c r="A1282" s="351">
        <v>4893</v>
      </c>
      <c r="B1282" s="148"/>
      <c r="C1282" s="115" t="s">
        <v>41</v>
      </c>
      <c r="D1282" s="115">
        <v>1</v>
      </c>
      <c r="E1282" s="314">
        <v>200</v>
      </c>
      <c r="F1282" s="118">
        <f>G1282*137/1000*E1282</f>
        <v>1778.534</v>
      </c>
      <c r="G1282" s="119">
        <v>64.91</v>
      </c>
      <c r="H1282" s="120">
        <v>1000</v>
      </c>
      <c r="I1282" s="121" t="s">
        <v>1615</v>
      </c>
      <c r="J1282" s="255" t="s">
        <v>118</v>
      </c>
      <c r="K1282" s="256" t="s">
        <v>1726</v>
      </c>
      <c r="L1282" s="124" t="s">
        <v>104</v>
      </c>
      <c r="M1282" s="125">
        <v>108</v>
      </c>
      <c r="N1282" s="352"/>
      <c r="O1282" s="115" t="s">
        <v>41</v>
      </c>
      <c r="P1282" s="115">
        <v>1</v>
      </c>
      <c r="Q1282" s="177" t="e">
        <f>(((D1282*G1282)/1000)*E1282)*B1282+(N1282*#REF!)</f>
        <v>#VALUE!</v>
      </c>
    </row>
    <row r="1283" spans="1:17" ht="12.75">
      <c r="A1283" s="351">
        <v>4894</v>
      </c>
      <c r="B1283" s="148"/>
      <c r="C1283" s="115" t="s">
        <v>41</v>
      </c>
      <c r="D1283" s="115">
        <v>1</v>
      </c>
      <c r="E1283" s="314">
        <v>200</v>
      </c>
      <c r="F1283" s="118">
        <f>G1283*137/1000*E1283</f>
        <v>2631.7700000000004</v>
      </c>
      <c r="G1283" s="119">
        <v>96.05</v>
      </c>
      <c r="H1283" s="120">
        <v>1000</v>
      </c>
      <c r="I1283" s="121" t="s">
        <v>1615</v>
      </c>
      <c r="J1283" s="255" t="s">
        <v>118</v>
      </c>
      <c r="K1283" s="256" t="s">
        <v>756</v>
      </c>
      <c r="L1283" s="124" t="s">
        <v>104</v>
      </c>
      <c r="M1283" s="125">
        <v>108</v>
      </c>
      <c r="N1283" s="352"/>
      <c r="O1283" s="115" t="s">
        <v>41</v>
      </c>
      <c r="P1283" s="115">
        <v>1</v>
      </c>
      <c r="Q1283" s="177" t="e">
        <f>(((D1283*G1283)/1000)*E1283)*B1283+(N1283*#REF!)</f>
        <v>#VALUE!</v>
      </c>
    </row>
    <row r="1284" spans="1:17" ht="12.75">
      <c r="A1284" s="350">
        <v>4831</v>
      </c>
      <c r="B1284" s="148"/>
      <c r="C1284" s="128" t="s">
        <v>41</v>
      </c>
      <c r="D1284" s="128">
        <v>1</v>
      </c>
      <c r="E1284" s="107">
        <v>200</v>
      </c>
      <c r="F1284" s="118">
        <f>G1284*137/1000*E1284</f>
        <v>1962.114</v>
      </c>
      <c r="G1284" s="142">
        <v>71.61</v>
      </c>
      <c r="H1284" s="132">
        <v>1000</v>
      </c>
      <c r="I1284" s="133" t="s">
        <v>1615</v>
      </c>
      <c r="J1284" s="161" t="s">
        <v>1727</v>
      </c>
      <c r="K1284" s="180" t="s">
        <v>1149</v>
      </c>
      <c r="L1284" s="143" t="s">
        <v>104</v>
      </c>
      <c r="M1284" s="321">
        <v>109</v>
      </c>
      <c r="N1284" s="265"/>
      <c r="O1284" s="128" t="s">
        <v>41</v>
      </c>
      <c r="P1284" s="128">
        <v>1</v>
      </c>
      <c r="Q1284" s="177" t="e">
        <f>(((D1284*G1284)/1000)*E1284)*B1284+(N1284*#REF!)</f>
        <v>#VALUE!</v>
      </c>
    </row>
    <row r="1285" spans="1:17" ht="12.75">
      <c r="A1285" s="350">
        <v>4832</v>
      </c>
      <c r="B1285" s="148"/>
      <c r="C1285" s="128" t="s">
        <v>41</v>
      </c>
      <c r="D1285" s="128">
        <v>1</v>
      </c>
      <c r="E1285" s="107">
        <v>200</v>
      </c>
      <c r="F1285" s="118">
        <f>G1285*137/1000*E1285</f>
        <v>2346.8100000000004</v>
      </c>
      <c r="G1285" s="142">
        <v>85.65</v>
      </c>
      <c r="H1285" s="132">
        <v>1000</v>
      </c>
      <c r="I1285" s="133" t="s">
        <v>1615</v>
      </c>
      <c r="J1285" s="161" t="s">
        <v>1727</v>
      </c>
      <c r="K1285" s="180" t="s">
        <v>1728</v>
      </c>
      <c r="L1285" s="143" t="s">
        <v>104</v>
      </c>
      <c r="M1285" s="321">
        <v>109</v>
      </c>
      <c r="N1285" s="265"/>
      <c r="O1285" s="128" t="s">
        <v>41</v>
      </c>
      <c r="P1285" s="128">
        <v>1</v>
      </c>
      <c r="Q1285" s="177" t="e">
        <f>(((D1285*G1285)/1000)*E1285)*B1285+(N1285*#REF!)</f>
        <v>#VALUE!</v>
      </c>
    </row>
    <row r="1286" spans="1:17" ht="12.75">
      <c r="A1286" s="350">
        <v>4833</v>
      </c>
      <c r="B1286" s="148"/>
      <c r="C1286" s="128" t="s">
        <v>41</v>
      </c>
      <c r="D1286" s="128">
        <v>1</v>
      </c>
      <c r="E1286" s="107">
        <v>200</v>
      </c>
      <c r="F1286" s="118">
        <f>G1286*137/1000*E1286</f>
        <v>1962.114</v>
      </c>
      <c r="G1286" s="142">
        <v>71.61</v>
      </c>
      <c r="H1286" s="132">
        <v>1000</v>
      </c>
      <c r="I1286" s="133" t="s">
        <v>1615</v>
      </c>
      <c r="J1286" s="161" t="s">
        <v>1727</v>
      </c>
      <c r="K1286" s="180" t="s">
        <v>1729</v>
      </c>
      <c r="L1286" s="143" t="s">
        <v>104</v>
      </c>
      <c r="M1286" s="321">
        <v>109</v>
      </c>
      <c r="N1286" s="265"/>
      <c r="O1286" s="128" t="s">
        <v>41</v>
      </c>
      <c r="P1286" s="128">
        <v>1</v>
      </c>
      <c r="Q1286" s="177" t="e">
        <f>(((D1286*G1286)/1000)*E1286)*B1286+(N1286*#REF!)</f>
        <v>#VALUE!</v>
      </c>
    </row>
    <row r="1287" spans="1:17" ht="12.75">
      <c r="A1287" s="350">
        <v>4834</v>
      </c>
      <c r="B1287" s="114"/>
      <c r="C1287" s="128" t="s">
        <v>41</v>
      </c>
      <c r="D1287" s="128">
        <v>1</v>
      </c>
      <c r="E1287" s="107">
        <v>200</v>
      </c>
      <c r="F1287" s="118">
        <f>G1287*137/1000*E1287</f>
        <v>2199.1240000000003</v>
      </c>
      <c r="G1287" s="142">
        <v>80.26</v>
      </c>
      <c r="H1287" s="132">
        <v>1000</v>
      </c>
      <c r="I1287" s="133" t="s">
        <v>1615</v>
      </c>
      <c r="J1287" s="161" t="s">
        <v>1730</v>
      </c>
      <c r="K1287" s="180" t="s">
        <v>1731</v>
      </c>
      <c r="L1287" s="143" t="s">
        <v>104</v>
      </c>
      <c r="M1287" s="321">
        <v>109</v>
      </c>
      <c r="N1287" s="265"/>
      <c r="O1287" s="128" t="s">
        <v>41</v>
      </c>
      <c r="P1287" s="128">
        <v>1</v>
      </c>
      <c r="Q1287" s="177" t="e">
        <f>(((D1287*G1287)/1000)*E1287)*B1287+(N1287*#REF!)</f>
        <v>#VALUE!</v>
      </c>
    </row>
    <row r="1288" spans="1:17" ht="12.75">
      <c r="A1288" s="350">
        <v>4836</v>
      </c>
      <c r="B1288" s="148"/>
      <c r="C1288" s="128" t="s">
        <v>41</v>
      </c>
      <c r="D1288" s="128">
        <v>1</v>
      </c>
      <c r="E1288" s="107">
        <v>200</v>
      </c>
      <c r="F1288" s="118">
        <f>G1288*137/1000*E1288</f>
        <v>2199.1240000000003</v>
      </c>
      <c r="G1288" s="142">
        <v>80.26</v>
      </c>
      <c r="H1288" s="132">
        <v>1000</v>
      </c>
      <c r="I1288" s="133" t="s">
        <v>1615</v>
      </c>
      <c r="J1288" s="161" t="s">
        <v>272</v>
      </c>
      <c r="K1288" s="180" t="s">
        <v>1732</v>
      </c>
      <c r="L1288" s="143" t="s">
        <v>104</v>
      </c>
      <c r="M1288" s="321">
        <v>111</v>
      </c>
      <c r="N1288" s="265"/>
      <c r="O1288" s="128" t="s">
        <v>41</v>
      </c>
      <c r="P1288" s="128">
        <v>1</v>
      </c>
      <c r="Q1288" s="177" t="e">
        <f>(((D1288*G1288)/1000)*E1288)*B1288+(N1288*#REF!)</f>
        <v>#VALUE!</v>
      </c>
    </row>
    <row r="1289" spans="1:17" ht="12.75">
      <c r="A1289" s="350">
        <v>4837</v>
      </c>
      <c r="B1289" s="148"/>
      <c r="C1289" s="128" t="s">
        <v>41</v>
      </c>
      <c r="D1289" s="128">
        <v>1</v>
      </c>
      <c r="E1289" s="107">
        <v>200</v>
      </c>
      <c r="F1289" s="118">
        <f>G1289*137/1000*E1289</f>
        <v>2199.1240000000003</v>
      </c>
      <c r="G1289" s="142">
        <v>80.26</v>
      </c>
      <c r="H1289" s="132">
        <v>1000</v>
      </c>
      <c r="I1289" s="133" t="s">
        <v>1615</v>
      </c>
      <c r="J1289" s="161" t="s">
        <v>272</v>
      </c>
      <c r="K1289" s="173" t="s">
        <v>548</v>
      </c>
      <c r="L1289" s="143" t="s">
        <v>104</v>
      </c>
      <c r="M1289" s="321">
        <v>111</v>
      </c>
      <c r="N1289" s="265"/>
      <c r="O1289" s="128" t="s">
        <v>41</v>
      </c>
      <c r="P1289" s="128">
        <v>1</v>
      </c>
      <c r="Q1289" s="177" t="e">
        <f>(((D1289*G1289)/1000)*E1289)*B1289+(N1289*#REF!)</f>
        <v>#VALUE!</v>
      </c>
    </row>
    <row r="1290" spans="1:17" ht="12.75">
      <c r="A1290" s="350">
        <v>4838</v>
      </c>
      <c r="B1290" s="148"/>
      <c r="C1290" s="128" t="s">
        <v>41</v>
      </c>
      <c r="D1290" s="128">
        <v>1</v>
      </c>
      <c r="E1290" s="107">
        <v>200</v>
      </c>
      <c r="F1290" s="118">
        <f>G1290*137/1000*E1290</f>
        <v>2147.886</v>
      </c>
      <c r="G1290" s="142">
        <v>78.39</v>
      </c>
      <c r="H1290" s="132">
        <v>1000</v>
      </c>
      <c r="I1290" s="133" t="s">
        <v>1615</v>
      </c>
      <c r="J1290" s="161" t="s">
        <v>272</v>
      </c>
      <c r="K1290" s="180" t="s">
        <v>551</v>
      </c>
      <c r="L1290" s="143" t="s">
        <v>104</v>
      </c>
      <c r="M1290" s="321">
        <v>111</v>
      </c>
      <c r="N1290" s="265"/>
      <c r="O1290" s="128" t="s">
        <v>41</v>
      </c>
      <c r="P1290" s="128">
        <v>1</v>
      </c>
      <c r="Q1290" s="177" t="e">
        <f>(((D1290*G1290)/1000)*E1290)*B1290+(N1290*#REF!)</f>
        <v>#VALUE!</v>
      </c>
    </row>
    <row r="1291" spans="1:17" ht="12.75">
      <c r="A1291" s="350">
        <v>4839</v>
      </c>
      <c r="B1291" s="148"/>
      <c r="C1291" s="128" t="s">
        <v>41</v>
      </c>
      <c r="D1291" s="128">
        <v>1</v>
      </c>
      <c r="E1291" s="107">
        <v>200</v>
      </c>
      <c r="F1291" s="118">
        <f>G1291*137/1000*E1291</f>
        <v>4581.828</v>
      </c>
      <c r="G1291" s="142">
        <v>167.22</v>
      </c>
      <c r="H1291" s="132">
        <v>1000</v>
      </c>
      <c r="I1291" s="133" t="s">
        <v>1615</v>
      </c>
      <c r="J1291" s="161" t="s">
        <v>272</v>
      </c>
      <c r="K1291" s="180" t="s">
        <v>1733</v>
      </c>
      <c r="L1291" s="143" t="s">
        <v>104</v>
      </c>
      <c r="M1291" s="321">
        <v>111</v>
      </c>
      <c r="N1291" s="265"/>
      <c r="O1291" s="128" t="s">
        <v>41</v>
      </c>
      <c r="P1291" s="128">
        <v>1</v>
      </c>
      <c r="Q1291" s="177" t="e">
        <f>(((D1291*G1291)/1000)*E1291)*B1291+(N1291*#REF!)</f>
        <v>#VALUE!</v>
      </c>
    </row>
    <row r="1292" spans="1:17" ht="12.75">
      <c r="A1292" s="350">
        <v>4841</v>
      </c>
      <c r="B1292" s="148"/>
      <c r="C1292" s="128" t="s">
        <v>41</v>
      </c>
      <c r="D1292" s="128">
        <v>1</v>
      </c>
      <c r="E1292" s="107">
        <v>200</v>
      </c>
      <c r="F1292" s="118">
        <f>G1292*137/1000*E1292</f>
        <v>2199.1240000000003</v>
      </c>
      <c r="G1292" s="142">
        <v>80.26</v>
      </c>
      <c r="H1292" s="132">
        <v>1000</v>
      </c>
      <c r="I1292" s="133" t="s">
        <v>1615</v>
      </c>
      <c r="J1292" s="161" t="s">
        <v>272</v>
      </c>
      <c r="K1292" s="180" t="s">
        <v>1734</v>
      </c>
      <c r="L1292" s="143" t="s">
        <v>104</v>
      </c>
      <c r="M1292" s="321">
        <v>111</v>
      </c>
      <c r="N1292" s="265"/>
      <c r="O1292" s="128" t="s">
        <v>41</v>
      </c>
      <c r="P1292" s="128">
        <v>1</v>
      </c>
      <c r="Q1292" s="177" t="e">
        <f>(((D1292*G1292)/1000)*E1292)*B1292+(N1292*#REF!)</f>
        <v>#VALUE!</v>
      </c>
    </row>
    <row r="1293" spans="1:17" ht="12.75">
      <c r="A1293" s="350">
        <v>4842</v>
      </c>
      <c r="B1293" s="148"/>
      <c r="C1293" s="128" t="s">
        <v>41</v>
      </c>
      <c r="D1293" s="128">
        <v>1</v>
      </c>
      <c r="E1293" s="107">
        <v>200</v>
      </c>
      <c r="F1293" s="118">
        <f>G1293*137/1000*E1293</f>
        <v>2529.0200000000004</v>
      </c>
      <c r="G1293" s="142">
        <v>92.3</v>
      </c>
      <c r="H1293" s="132">
        <v>1000</v>
      </c>
      <c r="I1293" s="133" t="s">
        <v>1615</v>
      </c>
      <c r="J1293" s="161" t="s">
        <v>272</v>
      </c>
      <c r="K1293" s="180" t="s">
        <v>286</v>
      </c>
      <c r="L1293" s="143" t="s">
        <v>104</v>
      </c>
      <c r="M1293" s="321">
        <v>111</v>
      </c>
      <c r="N1293" s="265"/>
      <c r="O1293" s="128" t="s">
        <v>41</v>
      </c>
      <c r="P1293" s="128">
        <v>1</v>
      </c>
      <c r="Q1293" s="177" t="e">
        <f>(((D1293*G1293)/1000)*E1293)*B1293+(N1293*#REF!)</f>
        <v>#VALUE!</v>
      </c>
    </row>
    <row r="1294" spans="1:17" ht="12.75">
      <c r="A1294" s="350">
        <v>4843</v>
      </c>
      <c r="B1294" s="148"/>
      <c r="C1294" s="128" t="s">
        <v>41</v>
      </c>
      <c r="D1294" s="128">
        <v>1</v>
      </c>
      <c r="E1294" s="107">
        <v>200</v>
      </c>
      <c r="F1294" s="118">
        <f>G1294*137/1000*E1294</f>
        <v>1945.1259999999997</v>
      </c>
      <c r="G1294" s="142">
        <v>70.99</v>
      </c>
      <c r="H1294" s="132">
        <v>1000</v>
      </c>
      <c r="I1294" s="133" t="s">
        <v>1615</v>
      </c>
      <c r="J1294" s="161" t="s">
        <v>272</v>
      </c>
      <c r="K1294" s="180" t="s">
        <v>559</v>
      </c>
      <c r="L1294" s="143" t="s">
        <v>104</v>
      </c>
      <c r="M1294" s="321">
        <v>111</v>
      </c>
      <c r="N1294" s="265"/>
      <c r="O1294" s="128" t="s">
        <v>41</v>
      </c>
      <c r="P1294" s="128">
        <v>1</v>
      </c>
      <c r="Q1294" s="177" t="e">
        <f>(((D1294*G1294)/1000)*E1294)*B1294+(N1294*#REF!)</f>
        <v>#VALUE!</v>
      </c>
    </row>
    <row r="1295" spans="1:17" ht="12.75">
      <c r="A1295" s="350">
        <v>4844</v>
      </c>
      <c r="B1295" s="148"/>
      <c r="C1295" s="128" t="s">
        <v>41</v>
      </c>
      <c r="D1295" s="128">
        <v>1</v>
      </c>
      <c r="E1295" s="107">
        <v>200</v>
      </c>
      <c r="F1295" s="118">
        <f>G1295*137/1000*E1295</f>
        <v>2199.1240000000003</v>
      </c>
      <c r="G1295" s="142">
        <v>80.26</v>
      </c>
      <c r="H1295" s="132">
        <v>1000</v>
      </c>
      <c r="I1295" s="133" t="s">
        <v>1615</v>
      </c>
      <c r="J1295" s="161" t="s">
        <v>272</v>
      </c>
      <c r="K1295" s="180" t="s">
        <v>1735</v>
      </c>
      <c r="L1295" s="143" t="s">
        <v>104</v>
      </c>
      <c r="M1295" s="321">
        <v>111</v>
      </c>
      <c r="N1295" s="265"/>
      <c r="O1295" s="128" t="s">
        <v>41</v>
      </c>
      <c r="P1295" s="128">
        <v>1</v>
      </c>
      <c r="Q1295" s="177" t="e">
        <f>(((D1295*G1295)/1000)*E1295)*B1295+(N1295*#REF!)</f>
        <v>#VALUE!</v>
      </c>
    </row>
    <row r="1296" spans="1:17" ht="12.75">
      <c r="A1296" s="350">
        <v>4846</v>
      </c>
      <c r="B1296" s="114"/>
      <c r="C1296" s="128" t="s">
        <v>41</v>
      </c>
      <c r="D1296" s="128">
        <v>1</v>
      </c>
      <c r="E1296" s="107">
        <v>200</v>
      </c>
      <c r="F1296" s="118">
        <f>G1296*137/1000*E1296</f>
        <v>2381.06</v>
      </c>
      <c r="G1296" s="142">
        <v>86.9</v>
      </c>
      <c r="H1296" s="132">
        <v>1000</v>
      </c>
      <c r="I1296" s="133" t="s">
        <v>1615</v>
      </c>
      <c r="J1296" s="161" t="s">
        <v>373</v>
      </c>
      <c r="K1296" s="180" t="s">
        <v>419</v>
      </c>
      <c r="L1296" s="143" t="s">
        <v>104</v>
      </c>
      <c r="M1296" s="321">
        <v>112</v>
      </c>
      <c r="N1296" s="265"/>
      <c r="O1296" s="128" t="s">
        <v>41</v>
      </c>
      <c r="P1296" s="128">
        <v>1</v>
      </c>
      <c r="Q1296" s="177" t="e">
        <f>(((D1296*G1296)/1000)*E1296)*B1296+(N1296*#REF!)</f>
        <v>#VALUE!</v>
      </c>
    </row>
    <row r="1297" spans="1:17" ht="12.75">
      <c r="A1297" s="350">
        <v>4847</v>
      </c>
      <c r="B1297" s="114"/>
      <c r="C1297" s="128" t="s">
        <v>41</v>
      </c>
      <c r="D1297" s="128">
        <v>1</v>
      </c>
      <c r="E1297" s="107">
        <v>200</v>
      </c>
      <c r="F1297" s="118">
        <f>G1297*137/1000*E1297</f>
        <v>2597.52</v>
      </c>
      <c r="G1297" s="142">
        <v>94.8</v>
      </c>
      <c r="H1297" s="132">
        <v>1000</v>
      </c>
      <c r="I1297" s="133" t="s">
        <v>1615</v>
      </c>
      <c r="J1297" s="161" t="s">
        <v>373</v>
      </c>
      <c r="K1297" s="180" t="s">
        <v>826</v>
      </c>
      <c r="L1297" s="143" t="s">
        <v>104</v>
      </c>
      <c r="M1297" s="321">
        <v>112</v>
      </c>
      <c r="N1297" s="265"/>
      <c r="O1297" s="128" t="s">
        <v>41</v>
      </c>
      <c r="P1297" s="128">
        <v>1</v>
      </c>
      <c r="Q1297" s="177" t="e">
        <f>(((D1297*G1297)/1000)*E1297)*B1297+(N1297*#REF!)</f>
        <v>#VALUE!</v>
      </c>
    </row>
    <row r="1298" spans="1:17" ht="12.75">
      <c r="A1298" s="350">
        <v>4848</v>
      </c>
      <c r="B1298" s="114"/>
      <c r="C1298" s="128" t="s">
        <v>41</v>
      </c>
      <c r="D1298" s="128">
        <v>1</v>
      </c>
      <c r="E1298" s="107">
        <v>200</v>
      </c>
      <c r="F1298" s="118">
        <f>G1298*137/1000*E1298</f>
        <v>2130.6240000000003</v>
      </c>
      <c r="G1298" s="142">
        <v>77.76</v>
      </c>
      <c r="H1298" s="132">
        <v>1000</v>
      </c>
      <c r="I1298" s="133" t="s">
        <v>1615</v>
      </c>
      <c r="J1298" s="161" t="s">
        <v>373</v>
      </c>
      <c r="K1298" s="180" t="s">
        <v>823</v>
      </c>
      <c r="L1298" s="143" t="s">
        <v>104</v>
      </c>
      <c r="M1298" s="321">
        <v>112</v>
      </c>
      <c r="N1298" s="265"/>
      <c r="O1298" s="128" t="s">
        <v>41</v>
      </c>
      <c r="P1298" s="128">
        <v>1</v>
      </c>
      <c r="Q1298" s="177" t="e">
        <f>(((D1298*G1298)/1000)*E1298)*B1298+(N1298*#REF!)</f>
        <v>#VALUE!</v>
      </c>
    </row>
    <row r="1299" spans="1:17" ht="12.75">
      <c r="A1299" s="350">
        <v>4849</v>
      </c>
      <c r="B1299" s="114"/>
      <c r="C1299" s="128" t="s">
        <v>41</v>
      </c>
      <c r="D1299" s="128">
        <v>1</v>
      </c>
      <c r="E1299" s="107">
        <v>200</v>
      </c>
      <c r="F1299" s="118">
        <f>G1299*137/1000*E1299</f>
        <v>3257.038</v>
      </c>
      <c r="G1299" s="142">
        <v>118.87</v>
      </c>
      <c r="H1299" s="132">
        <v>1000</v>
      </c>
      <c r="I1299" s="133" t="s">
        <v>1615</v>
      </c>
      <c r="J1299" s="161" t="s">
        <v>373</v>
      </c>
      <c r="K1299" s="180" t="s">
        <v>1736</v>
      </c>
      <c r="L1299" s="143" t="s">
        <v>104</v>
      </c>
      <c r="M1299" s="321">
        <v>112</v>
      </c>
      <c r="N1299" s="265"/>
      <c r="O1299" s="128" t="s">
        <v>41</v>
      </c>
      <c r="P1299" s="128">
        <v>1</v>
      </c>
      <c r="Q1299" s="177" t="e">
        <f>(((D1299*G1299)/1000)*E1299)*B1299+(N1299*#REF!)</f>
        <v>#VALUE!</v>
      </c>
    </row>
    <row r="1300" spans="1:17" ht="12.75">
      <c r="A1300" s="350">
        <v>4851</v>
      </c>
      <c r="B1300" s="114"/>
      <c r="C1300" s="128" t="s">
        <v>41</v>
      </c>
      <c r="D1300" s="128">
        <v>1</v>
      </c>
      <c r="E1300" s="107">
        <v>200</v>
      </c>
      <c r="F1300" s="118">
        <f>G1300*137/1000*E1300</f>
        <v>3115.38</v>
      </c>
      <c r="G1300" s="142">
        <v>113.7</v>
      </c>
      <c r="H1300" s="132">
        <v>1000</v>
      </c>
      <c r="I1300" s="133" t="s">
        <v>1615</v>
      </c>
      <c r="J1300" s="161" t="s">
        <v>374</v>
      </c>
      <c r="K1300" s="180" t="s">
        <v>264</v>
      </c>
      <c r="L1300" s="143" t="s">
        <v>104</v>
      </c>
      <c r="M1300" s="321">
        <v>114</v>
      </c>
      <c r="N1300" s="265"/>
      <c r="O1300" s="128" t="s">
        <v>41</v>
      </c>
      <c r="P1300" s="128">
        <v>1</v>
      </c>
      <c r="Q1300" s="177" t="e">
        <f>(((D1300*G1300)/1000)*E1300)*B1300+(N1300*#REF!)</f>
        <v>#VALUE!</v>
      </c>
    </row>
    <row r="1301" spans="1:17" ht="12.75">
      <c r="A1301" s="350">
        <v>4852</v>
      </c>
      <c r="B1301" s="114"/>
      <c r="C1301" s="128" t="s">
        <v>41</v>
      </c>
      <c r="D1301" s="128">
        <v>1</v>
      </c>
      <c r="E1301" s="107">
        <v>200</v>
      </c>
      <c r="F1301" s="118">
        <f>G1301*137/1000*E1301</f>
        <v>3003.314</v>
      </c>
      <c r="G1301" s="142">
        <v>109.61</v>
      </c>
      <c r="H1301" s="132">
        <v>1000</v>
      </c>
      <c r="I1301" s="133" t="s">
        <v>1615</v>
      </c>
      <c r="J1301" s="161" t="s">
        <v>374</v>
      </c>
      <c r="K1301" s="180" t="s">
        <v>1737</v>
      </c>
      <c r="L1301" s="143" t="s">
        <v>104</v>
      </c>
      <c r="M1301" s="321">
        <v>114</v>
      </c>
      <c r="N1301" s="265"/>
      <c r="O1301" s="128" t="s">
        <v>41</v>
      </c>
      <c r="P1301" s="128">
        <v>1</v>
      </c>
      <c r="Q1301" s="177" t="e">
        <f>(((D1301*G1301)/1000)*E1301)*B1301+(N1301*#REF!)</f>
        <v>#VALUE!</v>
      </c>
    </row>
    <row r="1302" spans="1:17" ht="12.75">
      <c r="A1302" s="350">
        <v>4853</v>
      </c>
      <c r="B1302" s="114"/>
      <c r="C1302" s="128" t="s">
        <v>41</v>
      </c>
      <c r="D1302" s="128">
        <v>1</v>
      </c>
      <c r="E1302" s="107">
        <v>200</v>
      </c>
      <c r="F1302" s="118">
        <f>G1302*137/1000*E1302</f>
        <v>3071.814</v>
      </c>
      <c r="G1302" s="142">
        <v>112.11</v>
      </c>
      <c r="H1302" s="132">
        <v>1000</v>
      </c>
      <c r="I1302" s="133" t="s">
        <v>1615</v>
      </c>
      <c r="J1302" s="161" t="s">
        <v>374</v>
      </c>
      <c r="K1302" s="180" t="s">
        <v>603</v>
      </c>
      <c r="L1302" s="143" t="s">
        <v>104</v>
      </c>
      <c r="M1302" s="321">
        <v>114</v>
      </c>
      <c r="N1302" s="265"/>
      <c r="O1302" s="128" t="s">
        <v>41</v>
      </c>
      <c r="P1302" s="128">
        <v>1</v>
      </c>
      <c r="Q1302" s="177" t="e">
        <f>(((D1302*G1302)/1000)*E1302)*B1302+(N1302*#REF!)</f>
        <v>#VALUE!</v>
      </c>
    </row>
    <row r="1303" spans="1:17" ht="12.75">
      <c r="A1303" s="350">
        <v>4854</v>
      </c>
      <c r="B1303" s="114"/>
      <c r="C1303" s="128" t="s">
        <v>41</v>
      </c>
      <c r="D1303" s="128">
        <v>1</v>
      </c>
      <c r="E1303" s="107">
        <v>200</v>
      </c>
      <c r="F1303" s="118">
        <f>G1303*137/1000*E1303</f>
        <v>2523.814</v>
      </c>
      <c r="G1303" s="142">
        <v>92.11</v>
      </c>
      <c r="H1303" s="132">
        <v>1000</v>
      </c>
      <c r="I1303" s="133" t="s">
        <v>1615</v>
      </c>
      <c r="J1303" s="161" t="s">
        <v>374</v>
      </c>
      <c r="K1303" s="180" t="s">
        <v>375</v>
      </c>
      <c r="L1303" s="143" t="s">
        <v>104</v>
      </c>
      <c r="M1303" s="321">
        <v>114</v>
      </c>
      <c r="N1303" s="265"/>
      <c r="O1303" s="128" t="s">
        <v>41</v>
      </c>
      <c r="P1303" s="128">
        <v>1</v>
      </c>
      <c r="Q1303" s="177" t="e">
        <f>(((D1303*G1303)/1000)*E1303)*B1303+(N1303*#REF!)</f>
        <v>#VALUE!</v>
      </c>
    </row>
    <row r="1304" spans="1:17" ht="12.75">
      <c r="A1304" s="350">
        <v>4856</v>
      </c>
      <c r="B1304" s="114"/>
      <c r="C1304" s="128" t="s">
        <v>41</v>
      </c>
      <c r="D1304" s="128">
        <v>1</v>
      </c>
      <c r="E1304" s="107">
        <v>200</v>
      </c>
      <c r="F1304" s="118">
        <f>G1304*137/1000*E1304</f>
        <v>2164.874</v>
      </c>
      <c r="G1304" s="142">
        <v>79.01</v>
      </c>
      <c r="H1304" s="132">
        <v>1000</v>
      </c>
      <c r="I1304" s="133" t="s">
        <v>1615</v>
      </c>
      <c r="J1304" s="161" t="s">
        <v>1738</v>
      </c>
      <c r="K1304" s="180" t="s">
        <v>1739</v>
      </c>
      <c r="L1304" s="143" t="s">
        <v>104</v>
      </c>
      <c r="M1304" s="321">
        <v>115</v>
      </c>
      <c r="N1304" s="265"/>
      <c r="O1304" s="128" t="s">
        <v>41</v>
      </c>
      <c r="P1304" s="128">
        <v>1</v>
      </c>
      <c r="Q1304" s="177" t="e">
        <f>(((D1304*G1304)/1000)*E1304)*B1304+(N1304*#REF!)</f>
        <v>#VALUE!</v>
      </c>
    </row>
    <row r="1305" spans="1:17" ht="12.75">
      <c r="A1305" s="350">
        <v>4857</v>
      </c>
      <c r="B1305" s="114"/>
      <c r="C1305" s="128" t="s">
        <v>41</v>
      </c>
      <c r="D1305" s="128">
        <v>1</v>
      </c>
      <c r="E1305" s="107">
        <v>200</v>
      </c>
      <c r="F1305" s="118">
        <f>G1305*137/1000*E1305</f>
        <v>2346.8100000000004</v>
      </c>
      <c r="G1305" s="142">
        <v>85.65</v>
      </c>
      <c r="H1305" s="132">
        <v>1000</v>
      </c>
      <c r="I1305" s="133" t="s">
        <v>1615</v>
      </c>
      <c r="J1305" s="161" t="s">
        <v>1738</v>
      </c>
      <c r="K1305" s="180" t="s">
        <v>1740</v>
      </c>
      <c r="L1305" s="143" t="s">
        <v>104</v>
      </c>
      <c r="M1305" s="321">
        <v>115</v>
      </c>
      <c r="N1305" s="265"/>
      <c r="O1305" s="128" t="s">
        <v>41</v>
      </c>
      <c r="P1305" s="128">
        <v>1</v>
      </c>
      <c r="Q1305" s="177" t="e">
        <f>(((D1305*G1305)/1000)*E1305)*B1305+(N1305*#REF!)</f>
        <v>#VALUE!</v>
      </c>
    </row>
    <row r="1306" spans="1:17" ht="12.75">
      <c r="A1306" s="350">
        <v>4858</v>
      </c>
      <c r="B1306" s="114"/>
      <c r="C1306" s="128" t="s">
        <v>41</v>
      </c>
      <c r="D1306" s="128">
        <v>1</v>
      </c>
      <c r="E1306" s="107">
        <v>200</v>
      </c>
      <c r="F1306" s="118">
        <f>G1306*137/1000*E1306</f>
        <v>2130.6240000000003</v>
      </c>
      <c r="G1306" s="142">
        <v>77.76</v>
      </c>
      <c r="H1306" s="132">
        <v>1000</v>
      </c>
      <c r="I1306" s="133" t="s">
        <v>1615</v>
      </c>
      <c r="J1306" s="161" t="s">
        <v>1738</v>
      </c>
      <c r="K1306" s="180" t="s">
        <v>1741</v>
      </c>
      <c r="L1306" s="143" t="s">
        <v>104</v>
      </c>
      <c r="M1306" s="321">
        <v>115</v>
      </c>
      <c r="N1306" s="265"/>
      <c r="O1306" s="128" t="s">
        <v>41</v>
      </c>
      <c r="P1306" s="128">
        <v>1</v>
      </c>
      <c r="Q1306" s="177" t="e">
        <f>(((D1306*G1306)/1000)*E1306)*B1306+(N1306*#REF!)</f>
        <v>#VALUE!</v>
      </c>
    </row>
    <row r="1307" spans="1:17" ht="12.75">
      <c r="A1307" s="350">
        <v>4859</v>
      </c>
      <c r="B1307" s="114"/>
      <c r="C1307" s="128" t="s">
        <v>41</v>
      </c>
      <c r="D1307" s="128">
        <v>1</v>
      </c>
      <c r="E1307" s="107">
        <v>200</v>
      </c>
      <c r="F1307" s="118">
        <f>G1307*137/1000*E1307</f>
        <v>2164.874</v>
      </c>
      <c r="G1307" s="142">
        <v>79.01</v>
      </c>
      <c r="H1307" s="132">
        <v>1000</v>
      </c>
      <c r="I1307" s="133" t="s">
        <v>1615</v>
      </c>
      <c r="J1307" s="161" t="s">
        <v>1738</v>
      </c>
      <c r="K1307" s="180" t="s">
        <v>1742</v>
      </c>
      <c r="L1307" s="143" t="s">
        <v>104</v>
      </c>
      <c r="M1307" s="321">
        <v>115</v>
      </c>
      <c r="N1307" s="265"/>
      <c r="O1307" s="128" t="s">
        <v>41</v>
      </c>
      <c r="P1307" s="128">
        <v>1</v>
      </c>
      <c r="Q1307" s="177" t="e">
        <f>(((D1307*G1307)/1000)*E1307)*B1307+(N1307*#REF!)</f>
        <v>#VALUE!</v>
      </c>
    </row>
    <row r="1308" spans="1:17" ht="12.75">
      <c r="A1308" s="349"/>
      <c r="B1308" s="186"/>
      <c r="C1308" s="99"/>
      <c r="D1308" s="99"/>
      <c r="E1308" s="99"/>
      <c r="F1308" s="118">
        <f>G1308*137/1000*E1308</f>
        <v>0</v>
      </c>
      <c r="G1308" s="109"/>
      <c r="H1308" s="110"/>
      <c r="I1308" s="111"/>
      <c r="J1308" s="99"/>
      <c r="K1308" s="212" t="s">
        <v>1613</v>
      </c>
      <c r="L1308" s="100"/>
      <c r="M1308" s="194"/>
      <c r="N1308" s="99"/>
      <c r="O1308" s="99"/>
      <c r="P1308" s="99"/>
      <c r="Q1308" s="106" t="s">
        <v>15</v>
      </c>
    </row>
    <row r="1309" spans="1:17" ht="12.75">
      <c r="A1309" s="353">
        <v>3001</v>
      </c>
      <c r="B1309" s="148"/>
      <c r="C1309" s="138" t="s">
        <v>41</v>
      </c>
      <c r="D1309" s="138">
        <v>1</v>
      </c>
      <c r="E1309" s="203">
        <v>150</v>
      </c>
      <c r="F1309" s="118">
        <f>G1309*137/1000*E1309</f>
        <v>2033.2169999999999</v>
      </c>
      <c r="G1309" s="131">
        <v>98.94</v>
      </c>
      <c r="H1309" s="132">
        <v>1000</v>
      </c>
      <c r="I1309" s="133" t="s">
        <v>1615</v>
      </c>
      <c r="J1309" s="213" t="s">
        <v>1743</v>
      </c>
      <c r="K1309" s="135" t="s">
        <v>1744</v>
      </c>
      <c r="L1309" s="136" t="s">
        <v>198</v>
      </c>
      <c r="M1309" s="137">
        <v>105</v>
      </c>
      <c r="N1309" s="265"/>
      <c r="O1309" s="138" t="s">
        <v>41</v>
      </c>
      <c r="P1309" s="138">
        <v>1</v>
      </c>
      <c r="Q1309" s="177" t="e">
        <f>(((D1309*G1309)/1000)*E1309)*B1309+(N1309*#REF!)</f>
        <v>#VALUE!</v>
      </c>
    </row>
    <row r="1310" spans="1:17" ht="12.75">
      <c r="A1310" s="350">
        <v>3002</v>
      </c>
      <c r="B1310" s="148"/>
      <c r="C1310" s="128" t="s">
        <v>41</v>
      </c>
      <c r="D1310" s="128">
        <v>1</v>
      </c>
      <c r="E1310" s="203">
        <v>150</v>
      </c>
      <c r="F1310" s="118">
        <f>G1310*137/1000*E1310</f>
        <v>2104.5255</v>
      </c>
      <c r="G1310" s="142">
        <v>102.41</v>
      </c>
      <c r="H1310" s="132">
        <v>1000</v>
      </c>
      <c r="I1310" s="133" t="s">
        <v>1615</v>
      </c>
      <c r="J1310" s="161" t="s">
        <v>483</v>
      </c>
      <c r="K1310" s="180" t="s">
        <v>750</v>
      </c>
      <c r="L1310" s="143" t="s">
        <v>198</v>
      </c>
      <c r="M1310" s="137">
        <v>105</v>
      </c>
      <c r="N1310" s="265"/>
      <c r="O1310" s="128" t="s">
        <v>41</v>
      </c>
      <c r="P1310" s="128">
        <v>1</v>
      </c>
      <c r="Q1310" s="177" t="e">
        <f>(((D1310*G1310)/1000)*E1310)*B1310+(N1310*#REF!)</f>
        <v>#VALUE!</v>
      </c>
    </row>
    <row r="1311" spans="1:17" ht="12.75">
      <c r="A1311" s="350">
        <v>3003</v>
      </c>
      <c r="B1311" s="148"/>
      <c r="C1311" s="128" t="s">
        <v>41</v>
      </c>
      <c r="D1311" s="128">
        <v>1</v>
      </c>
      <c r="E1311" s="203">
        <v>150</v>
      </c>
      <c r="F1311" s="118">
        <f>G1311*137/1000*E1311</f>
        <v>2007.5294999999999</v>
      </c>
      <c r="G1311" s="142">
        <v>97.69</v>
      </c>
      <c r="H1311" s="132">
        <v>1000</v>
      </c>
      <c r="I1311" s="133" t="s">
        <v>1615</v>
      </c>
      <c r="J1311" s="161" t="s">
        <v>1743</v>
      </c>
      <c r="K1311" s="180" t="s">
        <v>1745</v>
      </c>
      <c r="L1311" s="143" t="s">
        <v>198</v>
      </c>
      <c r="M1311" s="137">
        <v>105</v>
      </c>
      <c r="N1311" s="265"/>
      <c r="O1311" s="128" t="s">
        <v>41</v>
      </c>
      <c r="P1311" s="128">
        <v>1</v>
      </c>
      <c r="Q1311" s="177" t="e">
        <f>(((D1311*G1311)/1000)*E1311)*B1311+(N1311*#REF!)</f>
        <v>#VALUE!</v>
      </c>
    </row>
    <row r="1312" spans="1:17" ht="12.75">
      <c r="A1312" s="350">
        <v>3004</v>
      </c>
      <c r="B1312" s="148"/>
      <c r="C1312" s="128" t="s">
        <v>41</v>
      </c>
      <c r="D1312" s="128">
        <v>1</v>
      </c>
      <c r="E1312" s="203">
        <v>150</v>
      </c>
      <c r="F1312" s="118">
        <f>G1312*137/1000*E1312</f>
        <v>1911.561</v>
      </c>
      <c r="G1312" s="142">
        <v>93.02</v>
      </c>
      <c r="H1312" s="132">
        <v>1000</v>
      </c>
      <c r="I1312" s="133" t="s">
        <v>1615</v>
      </c>
      <c r="J1312" s="161" t="s">
        <v>1743</v>
      </c>
      <c r="K1312" s="180" t="s">
        <v>486</v>
      </c>
      <c r="L1312" s="143" t="s">
        <v>198</v>
      </c>
      <c r="M1312" s="137">
        <v>105</v>
      </c>
      <c r="N1312" s="265"/>
      <c r="O1312" s="128" t="s">
        <v>41</v>
      </c>
      <c r="P1312" s="128">
        <v>1</v>
      </c>
      <c r="Q1312" s="177" t="e">
        <f>(((D1312*G1312)/1000)*E1312)*B1312+(N1312*#REF!)</f>
        <v>#VALUE!</v>
      </c>
    </row>
    <row r="1313" spans="1:17" ht="12.75">
      <c r="A1313" s="350">
        <v>3006</v>
      </c>
      <c r="B1313" s="148"/>
      <c r="C1313" s="128" t="s">
        <v>41</v>
      </c>
      <c r="D1313" s="128">
        <v>1</v>
      </c>
      <c r="E1313" s="203">
        <v>150</v>
      </c>
      <c r="F1313" s="118">
        <f>G1313*137/1000*E1313</f>
        <v>1779.8355</v>
      </c>
      <c r="G1313" s="142">
        <v>86.61</v>
      </c>
      <c r="H1313" s="132">
        <v>1000</v>
      </c>
      <c r="I1313" s="133" t="s">
        <v>1615</v>
      </c>
      <c r="J1313" s="161" t="s">
        <v>1718</v>
      </c>
      <c r="K1313" s="180" t="s">
        <v>1746</v>
      </c>
      <c r="L1313" s="143" t="s">
        <v>198</v>
      </c>
      <c r="M1313" s="137">
        <v>105</v>
      </c>
      <c r="N1313" s="265"/>
      <c r="O1313" s="128" t="s">
        <v>41</v>
      </c>
      <c r="P1313" s="128">
        <v>1</v>
      </c>
      <c r="Q1313" s="177" t="e">
        <f>(((D1313*G1313)/1000)*E1313)*B1313+(N1313*#REF!)</f>
        <v>#VALUE!</v>
      </c>
    </row>
    <row r="1314" spans="1:17" ht="12.75">
      <c r="A1314" s="350">
        <v>3007</v>
      </c>
      <c r="B1314" s="148"/>
      <c r="C1314" s="128" t="s">
        <v>41</v>
      </c>
      <c r="D1314" s="128">
        <v>1</v>
      </c>
      <c r="E1314" s="203">
        <v>150</v>
      </c>
      <c r="F1314" s="118">
        <f>G1314*137/1000*E1314</f>
        <v>1843.9515000000001</v>
      </c>
      <c r="G1314" s="142">
        <v>89.73</v>
      </c>
      <c r="H1314" s="132">
        <v>1000</v>
      </c>
      <c r="I1314" s="133" t="s">
        <v>1615</v>
      </c>
      <c r="J1314" s="161" t="s">
        <v>1718</v>
      </c>
      <c r="K1314" s="180" t="s">
        <v>742</v>
      </c>
      <c r="L1314" s="143" t="s">
        <v>198</v>
      </c>
      <c r="M1314" s="137">
        <v>105</v>
      </c>
      <c r="N1314" s="265"/>
      <c r="O1314" s="128" t="s">
        <v>41</v>
      </c>
      <c r="P1314" s="128">
        <v>1</v>
      </c>
      <c r="Q1314" s="177" t="e">
        <f>(((D1314*G1314)/1000)*E1314)*B1314+(N1314*#REF!)</f>
        <v>#VALUE!</v>
      </c>
    </row>
    <row r="1315" spans="1:17" ht="12.75">
      <c r="A1315" s="350">
        <v>3008</v>
      </c>
      <c r="B1315" s="148"/>
      <c r="C1315" s="128" t="s">
        <v>41</v>
      </c>
      <c r="D1315" s="128">
        <v>1</v>
      </c>
      <c r="E1315" s="203">
        <v>150</v>
      </c>
      <c r="F1315" s="118">
        <f>G1315*137/1000*E1315</f>
        <v>1981.8419999999996</v>
      </c>
      <c r="G1315" s="142">
        <v>96.44</v>
      </c>
      <c r="H1315" s="132">
        <v>1000</v>
      </c>
      <c r="I1315" s="133" t="s">
        <v>1615</v>
      </c>
      <c r="J1315" s="161" t="s">
        <v>1718</v>
      </c>
      <c r="K1315" s="164" t="s">
        <v>1747</v>
      </c>
      <c r="L1315" s="143" t="s">
        <v>198</v>
      </c>
      <c r="M1315" s="137">
        <v>105</v>
      </c>
      <c r="N1315" s="265"/>
      <c r="O1315" s="128" t="s">
        <v>41</v>
      </c>
      <c r="P1315" s="128">
        <v>1</v>
      </c>
      <c r="Q1315" s="177" t="e">
        <f>(((D1315*G1315)/1000)*E1315)*B1315+(N1315*#REF!)</f>
        <v>#VALUE!</v>
      </c>
    </row>
    <row r="1316" spans="1:17" ht="12.75">
      <c r="A1316" s="350">
        <v>3009</v>
      </c>
      <c r="B1316" s="148"/>
      <c r="C1316" s="128" t="s">
        <v>41</v>
      </c>
      <c r="D1316" s="128">
        <v>1</v>
      </c>
      <c r="E1316" s="203">
        <v>150</v>
      </c>
      <c r="F1316" s="118">
        <f>G1316*137/1000*E1316</f>
        <v>1705.0335</v>
      </c>
      <c r="G1316" s="142">
        <v>82.97</v>
      </c>
      <c r="H1316" s="132">
        <v>1000</v>
      </c>
      <c r="I1316" s="133" t="s">
        <v>1615</v>
      </c>
      <c r="J1316" s="161" t="s">
        <v>1718</v>
      </c>
      <c r="K1316" s="180" t="s">
        <v>1748</v>
      </c>
      <c r="L1316" s="143" t="s">
        <v>198</v>
      </c>
      <c r="M1316" s="137">
        <v>105</v>
      </c>
      <c r="N1316" s="265"/>
      <c r="O1316" s="128" t="s">
        <v>41</v>
      </c>
      <c r="P1316" s="128">
        <v>1</v>
      </c>
      <c r="Q1316" s="177" t="e">
        <f>(((D1316*G1316)/1000)*E1316)*B1316+(N1316*#REF!)</f>
        <v>#VALUE!</v>
      </c>
    </row>
    <row r="1317" spans="1:17" ht="12.75">
      <c r="A1317" s="350">
        <v>3011</v>
      </c>
      <c r="B1317" s="148"/>
      <c r="C1317" s="128" t="s">
        <v>41</v>
      </c>
      <c r="D1317" s="128">
        <v>1</v>
      </c>
      <c r="E1317" s="203">
        <v>150</v>
      </c>
      <c r="F1317" s="118">
        <f>G1317*137/1000*E1317</f>
        <v>1869.639</v>
      </c>
      <c r="G1317" s="142">
        <v>90.98</v>
      </c>
      <c r="H1317" s="132">
        <v>1000</v>
      </c>
      <c r="I1317" s="133" t="s">
        <v>1615</v>
      </c>
      <c r="J1317" s="161" t="s">
        <v>1718</v>
      </c>
      <c r="K1317" s="180" t="s">
        <v>367</v>
      </c>
      <c r="L1317" s="143" t="s">
        <v>198</v>
      </c>
      <c r="M1317" s="137">
        <v>105</v>
      </c>
      <c r="N1317" s="265"/>
      <c r="O1317" s="128" t="s">
        <v>41</v>
      </c>
      <c r="P1317" s="128">
        <v>1</v>
      </c>
      <c r="Q1317" s="177" t="e">
        <f>(((D1317*G1317)/1000)*E1317)*B1317+(N1317*#REF!)</f>
        <v>#VALUE!</v>
      </c>
    </row>
    <row r="1318" spans="1:17" ht="12.75">
      <c r="A1318" s="350">
        <v>3012</v>
      </c>
      <c r="B1318" s="148"/>
      <c r="C1318" s="128" t="s">
        <v>41</v>
      </c>
      <c r="D1318" s="128">
        <v>1</v>
      </c>
      <c r="E1318" s="203">
        <v>150</v>
      </c>
      <c r="F1318" s="118">
        <f>G1318*137/1000*E1318</f>
        <v>1635.369</v>
      </c>
      <c r="G1318" s="142">
        <v>79.58</v>
      </c>
      <c r="H1318" s="132">
        <v>1000</v>
      </c>
      <c r="I1318" s="133" t="s">
        <v>1615</v>
      </c>
      <c r="J1318" s="161" t="s">
        <v>1718</v>
      </c>
      <c r="K1318" s="180" t="s">
        <v>1719</v>
      </c>
      <c r="L1318" s="143" t="s">
        <v>198</v>
      </c>
      <c r="M1318" s="137">
        <v>105</v>
      </c>
      <c r="N1318" s="265"/>
      <c r="O1318" s="128" t="s">
        <v>41</v>
      </c>
      <c r="P1318" s="128">
        <v>1</v>
      </c>
      <c r="Q1318" s="177" t="e">
        <f>(((D1318*G1318)/1000)*E1318)*B1318+(N1318*#REF!)</f>
        <v>#VALUE!</v>
      </c>
    </row>
    <row r="1319" spans="1:17" ht="12.75">
      <c r="A1319" s="350">
        <v>3013</v>
      </c>
      <c r="B1319" s="148"/>
      <c r="C1319" s="128" t="s">
        <v>41</v>
      </c>
      <c r="D1319" s="128">
        <v>1</v>
      </c>
      <c r="E1319" s="203">
        <v>150</v>
      </c>
      <c r="F1319" s="118">
        <f>G1319*137/1000*E1319</f>
        <v>1930.4669999999999</v>
      </c>
      <c r="G1319" s="142">
        <v>93.94</v>
      </c>
      <c r="H1319" s="132">
        <v>1000</v>
      </c>
      <c r="I1319" s="133" t="s">
        <v>1615</v>
      </c>
      <c r="J1319" s="161" t="s">
        <v>1718</v>
      </c>
      <c r="K1319" s="164" t="s">
        <v>389</v>
      </c>
      <c r="L1319" s="143" t="s">
        <v>198</v>
      </c>
      <c r="M1319" s="137">
        <v>105</v>
      </c>
      <c r="N1319" s="265"/>
      <c r="O1319" s="128" t="s">
        <v>41</v>
      </c>
      <c r="P1319" s="128">
        <v>1</v>
      </c>
      <c r="Q1319" s="177" t="e">
        <f>(((D1319*G1319)/1000)*E1319)*B1319+(N1319*#REF!)</f>
        <v>#VALUE!</v>
      </c>
    </row>
    <row r="1320" spans="1:17" ht="12.75">
      <c r="A1320" s="350">
        <v>3014</v>
      </c>
      <c r="B1320" s="148"/>
      <c r="C1320" s="128" t="s">
        <v>41</v>
      </c>
      <c r="D1320" s="128">
        <v>1</v>
      </c>
      <c r="E1320" s="203">
        <v>150</v>
      </c>
      <c r="F1320" s="118">
        <f>G1320*137/1000*E1320</f>
        <v>2007.5294999999999</v>
      </c>
      <c r="G1320" s="142">
        <v>97.69</v>
      </c>
      <c r="H1320" s="132">
        <v>1000</v>
      </c>
      <c r="I1320" s="133" t="s">
        <v>1615</v>
      </c>
      <c r="J1320" s="161" t="s">
        <v>1718</v>
      </c>
      <c r="K1320" s="180" t="s">
        <v>200</v>
      </c>
      <c r="L1320" s="143" t="s">
        <v>198</v>
      </c>
      <c r="M1320" s="137">
        <v>105</v>
      </c>
      <c r="N1320" s="265"/>
      <c r="O1320" s="128" t="s">
        <v>41</v>
      </c>
      <c r="P1320" s="128">
        <v>1</v>
      </c>
      <c r="Q1320" s="177" t="e">
        <f>(((D1320*G1320)/1000)*E1320)*B1320+(N1320*#REF!)</f>
        <v>#VALUE!</v>
      </c>
    </row>
    <row r="1321" spans="1:17" ht="12.75">
      <c r="A1321" s="350">
        <v>3350</v>
      </c>
      <c r="B1321" s="148"/>
      <c r="C1321" s="128" t="s">
        <v>41</v>
      </c>
      <c r="D1321" s="128">
        <v>1</v>
      </c>
      <c r="E1321" s="203">
        <v>150</v>
      </c>
      <c r="F1321" s="118">
        <f>G1321*137/1000*E1321</f>
        <v>1705.0335</v>
      </c>
      <c r="G1321" s="142">
        <v>82.97</v>
      </c>
      <c r="H1321" s="132">
        <v>1000</v>
      </c>
      <c r="I1321" s="133" t="s">
        <v>1615</v>
      </c>
      <c r="J1321" s="161" t="s">
        <v>1718</v>
      </c>
      <c r="K1321" s="180" t="s">
        <v>1045</v>
      </c>
      <c r="L1321" s="143" t="s">
        <v>198</v>
      </c>
      <c r="M1321" s="137">
        <v>105</v>
      </c>
      <c r="N1321" s="265"/>
      <c r="O1321" s="128" t="s">
        <v>41</v>
      </c>
      <c r="P1321" s="128">
        <v>1</v>
      </c>
      <c r="Q1321" s="177" t="e">
        <f>(((D1321*G1321)/1000)*E1321)*B1321+(N1321*#REF!)</f>
        <v>#VALUE!</v>
      </c>
    </row>
    <row r="1322" spans="1:17" ht="12.75">
      <c r="A1322" s="350">
        <v>3351</v>
      </c>
      <c r="B1322" s="148"/>
      <c r="C1322" s="128" t="s">
        <v>41</v>
      </c>
      <c r="D1322" s="128">
        <v>1</v>
      </c>
      <c r="E1322" s="203">
        <v>150</v>
      </c>
      <c r="F1322" s="118">
        <f>G1322*137/1000*E1322</f>
        <v>2033.2169999999999</v>
      </c>
      <c r="G1322" s="142">
        <v>98.94</v>
      </c>
      <c r="H1322" s="132">
        <v>1000</v>
      </c>
      <c r="I1322" s="133" t="s">
        <v>1615</v>
      </c>
      <c r="J1322" s="161" t="s">
        <v>1718</v>
      </c>
      <c r="K1322" s="180" t="s">
        <v>1041</v>
      </c>
      <c r="L1322" s="143" t="s">
        <v>198</v>
      </c>
      <c r="M1322" s="137">
        <v>105</v>
      </c>
      <c r="N1322" s="265"/>
      <c r="O1322" s="128" t="s">
        <v>41</v>
      </c>
      <c r="P1322" s="128">
        <v>1</v>
      </c>
      <c r="Q1322" s="177" t="e">
        <f>(((D1322*G1322)/1000)*E1322)*B1322+(N1322*#REF!)</f>
        <v>#VALUE!</v>
      </c>
    </row>
    <row r="1323" spans="1:17" ht="12.75">
      <c r="A1323" s="350">
        <v>3452</v>
      </c>
      <c r="B1323" s="148"/>
      <c r="C1323" s="128" t="s">
        <v>41</v>
      </c>
      <c r="D1323" s="128">
        <v>1</v>
      </c>
      <c r="E1323" s="203">
        <v>150</v>
      </c>
      <c r="F1323" s="118">
        <f>G1323*137/1000*E1323</f>
        <v>1931.2890000000002</v>
      </c>
      <c r="G1323" s="142">
        <v>93.98</v>
      </c>
      <c r="H1323" s="132">
        <v>1000</v>
      </c>
      <c r="I1323" s="133" t="s">
        <v>1615</v>
      </c>
      <c r="J1323" s="161" t="s">
        <v>1718</v>
      </c>
      <c r="K1323" s="180" t="s">
        <v>1749</v>
      </c>
      <c r="L1323" s="143" t="s">
        <v>198</v>
      </c>
      <c r="M1323" s="137">
        <v>105</v>
      </c>
      <c r="N1323" s="265"/>
      <c r="O1323" s="128" t="s">
        <v>41</v>
      </c>
      <c r="P1323" s="128">
        <v>1</v>
      </c>
      <c r="Q1323" s="177" t="e">
        <f>(((D1323*G1323)/1000)*E1323)*B1323+(N1323*#REF!)</f>
        <v>#VALUE!</v>
      </c>
    </row>
    <row r="1324" spans="1:17" ht="12.75">
      <c r="A1324" s="350">
        <v>3453</v>
      </c>
      <c r="B1324" s="148"/>
      <c r="C1324" s="128" t="s">
        <v>41</v>
      </c>
      <c r="D1324" s="128">
        <v>1</v>
      </c>
      <c r="E1324" s="203">
        <v>150</v>
      </c>
      <c r="F1324" s="118">
        <f>G1324*137/1000*E1324</f>
        <v>2181.588</v>
      </c>
      <c r="G1324" s="142">
        <v>106.16</v>
      </c>
      <c r="H1324" s="132">
        <v>1000</v>
      </c>
      <c r="I1324" s="133" t="s">
        <v>1615</v>
      </c>
      <c r="J1324" s="161" t="s">
        <v>1718</v>
      </c>
      <c r="K1324" s="180" t="s">
        <v>1043</v>
      </c>
      <c r="L1324" s="143" t="s">
        <v>198</v>
      </c>
      <c r="M1324" s="137">
        <v>105</v>
      </c>
      <c r="N1324" s="265"/>
      <c r="O1324" s="128" t="s">
        <v>41</v>
      </c>
      <c r="P1324" s="128">
        <v>1</v>
      </c>
      <c r="Q1324" s="177" t="e">
        <f>(((D1324*G1324)/1000)*E1324)*B1324+(N1324*#REF!)</f>
        <v>#VALUE!</v>
      </c>
    </row>
    <row r="1325" spans="1:17" ht="12.75">
      <c r="A1325" s="350">
        <v>3455</v>
      </c>
      <c r="B1325" s="148"/>
      <c r="C1325" s="128" t="s">
        <v>41</v>
      </c>
      <c r="D1325" s="128">
        <v>1</v>
      </c>
      <c r="E1325" s="203">
        <v>150</v>
      </c>
      <c r="F1325" s="118">
        <f>G1325*137/1000*E1325</f>
        <v>1609.6815</v>
      </c>
      <c r="G1325" s="142">
        <v>78.33</v>
      </c>
      <c r="H1325" s="132">
        <v>1000</v>
      </c>
      <c r="I1325" s="133" t="s">
        <v>1615</v>
      </c>
      <c r="J1325" s="161" t="s">
        <v>206</v>
      </c>
      <c r="K1325" s="180" t="s">
        <v>754</v>
      </c>
      <c r="L1325" s="143" t="s">
        <v>198</v>
      </c>
      <c r="M1325" s="137">
        <v>106</v>
      </c>
      <c r="N1325" s="265"/>
      <c r="O1325" s="128" t="s">
        <v>41</v>
      </c>
      <c r="P1325" s="128">
        <v>1</v>
      </c>
      <c r="Q1325" s="177" t="e">
        <f>(((D1325*G1325)/1000)*E1325)*B1325+(N1325*#REF!)</f>
        <v>#VALUE!</v>
      </c>
    </row>
    <row r="1326" spans="1:17" ht="12.75">
      <c r="A1326" s="350">
        <v>3456</v>
      </c>
      <c r="B1326" s="148"/>
      <c r="C1326" s="128" t="s">
        <v>41</v>
      </c>
      <c r="D1326" s="128">
        <v>1</v>
      </c>
      <c r="E1326" s="203">
        <v>150</v>
      </c>
      <c r="F1326" s="118">
        <f>G1326*137/1000*E1326</f>
        <v>1981.8419999999996</v>
      </c>
      <c r="G1326" s="142">
        <v>96.44</v>
      </c>
      <c r="H1326" s="132">
        <v>1000</v>
      </c>
      <c r="I1326" s="133" t="s">
        <v>1615</v>
      </c>
      <c r="J1326" s="161" t="s">
        <v>206</v>
      </c>
      <c r="K1326" s="180" t="s">
        <v>207</v>
      </c>
      <c r="L1326" s="143" t="s">
        <v>198</v>
      </c>
      <c r="M1326" s="137">
        <v>106</v>
      </c>
      <c r="N1326" s="265"/>
      <c r="O1326" s="128" t="s">
        <v>41</v>
      </c>
      <c r="P1326" s="128">
        <v>1</v>
      </c>
      <c r="Q1326" s="177" t="e">
        <f>(((D1326*G1326)/1000)*E1326)*B1326+(N1326*#REF!)</f>
        <v>#VALUE!</v>
      </c>
    </row>
    <row r="1327" spans="1:17" ht="12.75">
      <c r="A1327" s="350">
        <v>3457</v>
      </c>
      <c r="B1327" s="148"/>
      <c r="C1327" s="128" t="s">
        <v>41</v>
      </c>
      <c r="D1327" s="128">
        <v>1</v>
      </c>
      <c r="E1327" s="203">
        <v>150</v>
      </c>
      <c r="F1327" s="118">
        <f>G1327*137/1000*E1327</f>
        <v>1596.9405</v>
      </c>
      <c r="G1327" s="142">
        <v>77.71</v>
      </c>
      <c r="H1327" s="132">
        <v>1000</v>
      </c>
      <c r="I1327" s="133" t="s">
        <v>1615</v>
      </c>
      <c r="J1327" s="161" t="s">
        <v>206</v>
      </c>
      <c r="K1327" s="180" t="s">
        <v>497</v>
      </c>
      <c r="L1327" s="143" t="s">
        <v>198</v>
      </c>
      <c r="M1327" s="137">
        <v>106</v>
      </c>
      <c r="N1327" s="265"/>
      <c r="O1327" s="128" t="s">
        <v>41</v>
      </c>
      <c r="P1327" s="128">
        <v>1</v>
      </c>
      <c r="Q1327" s="177" t="e">
        <f>(((D1327*G1327)/1000)*E1327)*B1327+(N1327*#REF!)</f>
        <v>#VALUE!</v>
      </c>
    </row>
    <row r="1328" spans="1:17" ht="12.75">
      <c r="A1328" s="350">
        <v>3458</v>
      </c>
      <c r="B1328" s="148"/>
      <c r="C1328" s="128" t="s">
        <v>41</v>
      </c>
      <c r="D1328" s="128">
        <v>1</v>
      </c>
      <c r="E1328" s="203">
        <v>150</v>
      </c>
      <c r="F1328" s="118">
        <f>G1328*137/1000*E1328</f>
        <v>1930.4669999999999</v>
      </c>
      <c r="G1328" s="142">
        <v>93.94</v>
      </c>
      <c r="H1328" s="132">
        <v>1000</v>
      </c>
      <c r="I1328" s="133" t="s">
        <v>1615</v>
      </c>
      <c r="J1328" s="161" t="s">
        <v>206</v>
      </c>
      <c r="K1328" s="180" t="s">
        <v>755</v>
      </c>
      <c r="L1328" s="143" t="s">
        <v>198</v>
      </c>
      <c r="M1328" s="137">
        <v>106</v>
      </c>
      <c r="N1328" s="265"/>
      <c r="O1328" s="128" t="s">
        <v>41</v>
      </c>
      <c r="P1328" s="128">
        <v>1</v>
      </c>
      <c r="Q1328" s="177" t="e">
        <f>(((D1328*G1328)/1000)*E1328)*B1328+(N1328*#REF!)</f>
        <v>#VALUE!</v>
      </c>
    </row>
    <row r="1329" spans="1:17" ht="12.75">
      <c r="A1329" s="350">
        <v>3460</v>
      </c>
      <c r="B1329" s="148"/>
      <c r="C1329" s="128" t="s">
        <v>41</v>
      </c>
      <c r="D1329" s="128">
        <v>1</v>
      </c>
      <c r="E1329" s="203">
        <v>150</v>
      </c>
      <c r="F1329" s="118">
        <f>G1329*137/1000*E1329</f>
        <v>2343.7275</v>
      </c>
      <c r="G1329" s="142">
        <v>114.05</v>
      </c>
      <c r="H1329" s="132">
        <v>1000</v>
      </c>
      <c r="I1329" s="133" t="s">
        <v>1615</v>
      </c>
      <c r="J1329" s="161" t="s">
        <v>118</v>
      </c>
      <c r="K1329" s="180" t="s">
        <v>538</v>
      </c>
      <c r="L1329" s="143" t="s">
        <v>198</v>
      </c>
      <c r="M1329" s="137">
        <v>106</v>
      </c>
      <c r="N1329" s="265"/>
      <c r="O1329" s="128" t="s">
        <v>41</v>
      </c>
      <c r="P1329" s="128">
        <v>1</v>
      </c>
      <c r="Q1329" s="177" t="e">
        <f>(((D1329*G1329)/1000)*E1329)*B1329+(N1329*#REF!)</f>
        <v>#VALUE!</v>
      </c>
    </row>
    <row r="1330" spans="1:17" ht="12.75">
      <c r="A1330" s="350">
        <v>3461</v>
      </c>
      <c r="B1330" s="148"/>
      <c r="C1330" s="128" t="s">
        <v>41</v>
      </c>
      <c r="D1330" s="128">
        <v>1</v>
      </c>
      <c r="E1330" s="203">
        <v>150</v>
      </c>
      <c r="F1330" s="118">
        <f>G1330*137/1000*E1330</f>
        <v>2343.7275</v>
      </c>
      <c r="G1330" s="142">
        <v>114.05</v>
      </c>
      <c r="H1330" s="132">
        <v>1000</v>
      </c>
      <c r="I1330" s="133" t="s">
        <v>1615</v>
      </c>
      <c r="J1330" s="161" t="s">
        <v>118</v>
      </c>
      <c r="K1330" s="180" t="s">
        <v>540</v>
      </c>
      <c r="L1330" s="143" t="s">
        <v>198</v>
      </c>
      <c r="M1330" s="137">
        <v>106</v>
      </c>
      <c r="N1330" s="265"/>
      <c r="O1330" s="128" t="s">
        <v>41</v>
      </c>
      <c r="P1330" s="128">
        <v>1</v>
      </c>
      <c r="Q1330" s="177" t="e">
        <f>(((D1330*G1330)/1000)*E1330)*B1330+(N1330*#REF!)</f>
        <v>#VALUE!</v>
      </c>
    </row>
    <row r="1331" spans="1:17" ht="12.75">
      <c r="A1331" s="350">
        <v>3462</v>
      </c>
      <c r="B1331" s="148"/>
      <c r="C1331" s="128" t="s">
        <v>41</v>
      </c>
      <c r="D1331" s="128">
        <v>1</v>
      </c>
      <c r="E1331" s="203">
        <v>150</v>
      </c>
      <c r="F1331" s="118">
        <f>G1331*137/1000*E1331</f>
        <v>2343.7275</v>
      </c>
      <c r="G1331" s="142">
        <v>114.05</v>
      </c>
      <c r="H1331" s="132">
        <v>1000</v>
      </c>
      <c r="I1331" s="133" t="s">
        <v>1615</v>
      </c>
      <c r="J1331" s="161" t="s">
        <v>118</v>
      </c>
      <c r="K1331" s="180" t="s">
        <v>542</v>
      </c>
      <c r="L1331" s="143" t="s">
        <v>198</v>
      </c>
      <c r="M1331" s="137">
        <v>106</v>
      </c>
      <c r="N1331" s="265"/>
      <c r="O1331" s="128" t="s">
        <v>41</v>
      </c>
      <c r="P1331" s="128">
        <v>1</v>
      </c>
      <c r="Q1331" s="177" t="e">
        <f>(((D1331*G1331)/1000)*E1331)*B1331+(N1331*#REF!)</f>
        <v>#VALUE!</v>
      </c>
    </row>
    <row r="1332" spans="1:17" ht="12.75">
      <c r="A1332" s="350">
        <v>3463</v>
      </c>
      <c r="B1332" s="148"/>
      <c r="C1332" s="128" t="s">
        <v>41</v>
      </c>
      <c r="D1332" s="128">
        <v>1</v>
      </c>
      <c r="E1332" s="203">
        <v>150</v>
      </c>
      <c r="F1332" s="118">
        <f>G1332*137/1000*E1332</f>
        <v>2343.7275</v>
      </c>
      <c r="G1332" s="142">
        <v>114.05</v>
      </c>
      <c r="H1332" s="132">
        <v>1000</v>
      </c>
      <c r="I1332" s="133" t="s">
        <v>1615</v>
      </c>
      <c r="J1332" s="161" t="s">
        <v>118</v>
      </c>
      <c r="K1332" s="180" t="s">
        <v>544</v>
      </c>
      <c r="L1332" s="143" t="s">
        <v>198</v>
      </c>
      <c r="M1332" s="137">
        <v>106</v>
      </c>
      <c r="N1332" s="265"/>
      <c r="O1332" s="128" t="s">
        <v>41</v>
      </c>
      <c r="P1332" s="128">
        <v>1</v>
      </c>
      <c r="Q1332" s="177" t="e">
        <f>(((D1332*G1332)/1000)*E1332)*B1332+(N1332*#REF!)</f>
        <v>#VALUE!</v>
      </c>
    </row>
    <row r="1333" spans="1:17" ht="12.75">
      <c r="A1333" s="350">
        <v>3016</v>
      </c>
      <c r="B1333" s="148"/>
      <c r="C1333" s="138" t="s">
        <v>41</v>
      </c>
      <c r="D1333" s="138">
        <v>1</v>
      </c>
      <c r="E1333" s="203">
        <v>150</v>
      </c>
      <c r="F1333" s="118">
        <f>G1333*137/1000*E1333</f>
        <v>2007.5294999999999</v>
      </c>
      <c r="G1333" s="142">
        <v>97.69</v>
      </c>
      <c r="H1333" s="132">
        <v>1000</v>
      </c>
      <c r="I1333" s="133" t="s">
        <v>1615</v>
      </c>
      <c r="J1333" s="161" t="s">
        <v>639</v>
      </c>
      <c r="K1333" s="180" t="s">
        <v>1750</v>
      </c>
      <c r="L1333" s="143" t="s">
        <v>198</v>
      </c>
      <c r="M1333" s="137">
        <v>106</v>
      </c>
      <c r="N1333" s="265"/>
      <c r="O1333" s="138" t="s">
        <v>41</v>
      </c>
      <c r="P1333" s="138">
        <v>1</v>
      </c>
      <c r="Q1333" s="177" t="e">
        <f>(((D1333*G1333)/1000)*E1333)*B1333+(N1333*#REF!)</f>
        <v>#VALUE!</v>
      </c>
    </row>
    <row r="1334" spans="1:17" ht="12.75">
      <c r="A1334" s="350">
        <v>3017</v>
      </c>
      <c r="B1334" s="148"/>
      <c r="C1334" s="128" t="s">
        <v>41</v>
      </c>
      <c r="D1334" s="128">
        <v>1</v>
      </c>
      <c r="E1334" s="203">
        <v>150</v>
      </c>
      <c r="F1334" s="118">
        <f>G1334*137/1000*E1334</f>
        <v>2292.3525</v>
      </c>
      <c r="G1334" s="142">
        <v>111.55</v>
      </c>
      <c r="H1334" s="132">
        <v>1000</v>
      </c>
      <c r="I1334" s="133" t="s">
        <v>1615</v>
      </c>
      <c r="J1334" s="161" t="s">
        <v>639</v>
      </c>
      <c r="K1334" s="180" t="s">
        <v>1052</v>
      </c>
      <c r="L1334" s="143" t="s">
        <v>198</v>
      </c>
      <c r="M1334" s="137">
        <v>106</v>
      </c>
      <c r="N1334" s="265"/>
      <c r="O1334" s="128" t="s">
        <v>41</v>
      </c>
      <c r="P1334" s="128">
        <v>1</v>
      </c>
      <c r="Q1334" s="177" t="e">
        <f>(((D1334*G1334)/1000)*E1334)*B1334+(N1334*#REF!)</f>
        <v>#VALUE!</v>
      </c>
    </row>
    <row r="1335" spans="1:17" ht="12.75">
      <c r="A1335" s="350">
        <v>3018</v>
      </c>
      <c r="B1335" s="148"/>
      <c r="C1335" s="128" t="s">
        <v>41</v>
      </c>
      <c r="D1335" s="128">
        <v>1</v>
      </c>
      <c r="E1335" s="203">
        <v>150</v>
      </c>
      <c r="F1335" s="118">
        <f>G1335*137/1000*E1335</f>
        <v>2668.212</v>
      </c>
      <c r="G1335" s="142">
        <v>129.84</v>
      </c>
      <c r="H1335" s="132">
        <v>1000</v>
      </c>
      <c r="I1335" s="133" t="s">
        <v>1615</v>
      </c>
      <c r="J1335" s="161" t="s">
        <v>639</v>
      </c>
      <c r="K1335" s="180" t="s">
        <v>1751</v>
      </c>
      <c r="L1335" s="143" t="s">
        <v>198</v>
      </c>
      <c r="M1335" s="137">
        <v>106</v>
      </c>
      <c r="N1335" s="265"/>
      <c r="O1335" s="128" t="s">
        <v>41</v>
      </c>
      <c r="P1335" s="128">
        <v>1</v>
      </c>
      <c r="Q1335" s="177" t="e">
        <f>(((D1335*G1335)/1000)*E1335)*B1335+(N1335*#REF!)</f>
        <v>#VALUE!</v>
      </c>
    </row>
    <row r="1336" spans="1:17" ht="12.75">
      <c r="A1336" s="350">
        <v>3019</v>
      </c>
      <c r="B1336" s="148"/>
      <c r="C1336" s="128" t="s">
        <v>41</v>
      </c>
      <c r="D1336" s="128">
        <v>1</v>
      </c>
      <c r="E1336" s="203">
        <v>150</v>
      </c>
      <c r="F1336" s="118">
        <f>G1336*137/1000*E1336</f>
        <v>2292.3525</v>
      </c>
      <c r="G1336" s="142">
        <v>111.55</v>
      </c>
      <c r="H1336" s="132">
        <v>1000</v>
      </c>
      <c r="I1336" s="133" t="s">
        <v>1615</v>
      </c>
      <c r="J1336" s="161" t="s">
        <v>639</v>
      </c>
      <c r="K1336" s="180" t="s">
        <v>407</v>
      </c>
      <c r="L1336" s="143" t="s">
        <v>198</v>
      </c>
      <c r="M1336" s="137">
        <v>106</v>
      </c>
      <c r="N1336" s="265"/>
      <c r="O1336" s="128" t="s">
        <v>41</v>
      </c>
      <c r="P1336" s="128">
        <v>1</v>
      </c>
      <c r="Q1336" s="177" t="e">
        <f>(((D1336*G1336)/1000)*E1336)*B1336+(N1336*#REF!)</f>
        <v>#VALUE!</v>
      </c>
    </row>
    <row r="1337" spans="1:17" ht="12.75">
      <c r="A1337" s="350">
        <v>3025</v>
      </c>
      <c r="B1337" s="148"/>
      <c r="C1337" s="128" t="s">
        <v>41</v>
      </c>
      <c r="D1337" s="128">
        <v>1</v>
      </c>
      <c r="E1337" s="203">
        <v>150</v>
      </c>
      <c r="F1337" s="118">
        <f>G1337*137/1000*E1337</f>
        <v>2505.8669999999997</v>
      </c>
      <c r="G1337" s="142">
        <v>121.94</v>
      </c>
      <c r="H1337" s="132">
        <v>1000</v>
      </c>
      <c r="I1337" s="133" t="s">
        <v>1615</v>
      </c>
      <c r="J1337" s="161" t="s">
        <v>639</v>
      </c>
      <c r="K1337" s="180" t="s">
        <v>1752</v>
      </c>
      <c r="L1337" s="143" t="s">
        <v>198</v>
      </c>
      <c r="M1337" s="137">
        <v>106</v>
      </c>
      <c r="N1337" s="265"/>
      <c r="O1337" s="128" t="s">
        <v>41</v>
      </c>
      <c r="P1337" s="128">
        <v>1</v>
      </c>
      <c r="Q1337" s="177" t="e">
        <f>(((D1337*G1337)/1000)*E1337)*B1337+(N1337*#REF!)</f>
        <v>#VALUE!</v>
      </c>
    </row>
    <row r="1338" spans="1:17" ht="12.75">
      <c r="A1338" s="350">
        <v>3022</v>
      </c>
      <c r="B1338" s="148"/>
      <c r="C1338" s="128" t="s">
        <v>41</v>
      </c>
      <c r="D1338" s="128">
        <v>1</v>
      </c>
      <c r="E1338" s="203">
        <v>150</v>
      </c>
      <c r="F1338" s="118">
        <f>G1338*137/1000*E1338</f>
        <v>2104.5255</v>
      </c>
      <c r="G1338" s="142">
        <v>102.41</v>
      </c>
      <c r="H1338" s="132">
        <v>1000</v>
      </c>
      <c r="I1338" s="133" t="s">
        <v>1615</v>
      </c>
      <c r="J1338" s="161" t="s">
        <v>639</v>
      </c>
      <c r="K1338" s="180" t="s">
        <v>765</v>
      </c>
      <c r="L1338" s="143" t="s">
        <v>198</v>
      </c>
      <c r="M1338" s="137">
        <v>106</v>
      </c>
      <c r="N1338" s="265"/>
      <c r="O1338" s="128" t="s">
        <v>41</v>
      </c>
      <c r="P1338" s="128">
        <v>1</v>
      </c>
      <c r="Q1338" s="177" t="e">
        <f>(((D1338*G1338)/1000)*E1338)*B1338+(N1338*#REF!)</f>
        <v>#VALUE!</v>
      </c>
    </row>
    <row r="1339" spans="1:17" ht="12.75">
      <c r="A1339" s="350">
        <v>3023</v>
      </c>
      <c r="B1339" s="148"/>
      <c r="C1339" s="128" t="s">
        <v>41</v>
      </c>
      <c r="D1339" s="128">
        <v>1</v>
      </c>
      <c r="E1339" s="203">
        <v>150</v>
      </c>
      <c r="F1339" s="118">
        <f>G1339*137/1000*E1339</f>
        <v>2181.588</v>
      </c>
      <c r="G1339" s="142">
        <v>106.16</v>
      </c>
      <c r="H1339" s="132">
        <v>1000</v>
      </c>
      <c r="I1339" s="133" t="s">
        <v>1615</v>
      </c>
      <c r="J1339" s="161" t="s">
        <v>639</v>
      </c>
      <c r="K1339" s="180" t="s">
        <v>1753</v>
      </c>
      <c r="L1339" s="143" t="s">
        <v>198</v>
      </c>
      <c r="M1339" s="137">
        <v>106</v>
      </c>
      <c r="N1339" s="265"/>
      <c r="O1339" s="128" t="s">
        <v>41</v>
      </c>
      <c r="P1339" s="128">
        <v>1</v>
      </c>
      <c r="Q1339" s="177" t="e">
        <f>(((D1339*G1339)/1000)*E1339)*B1339+(N1339*#REF!)</f>
        <v>#VALUE!</v>
      </c>
    </row>
    <row r="1340" spans="1:17" ht="12.75">
      <c r="A1340" s="350">
        <v>3024</v>
      </c>
      <c r="B1340" s="148"/>
      <c r="C1340" s="128" t="s">
        <v>41</v>
      </c>
      <c r="D1340" s="128">
        <v>1</v>
      </c>
      <c r="E1340" s="203">
        <v>150</v>
      </c>
      <c r="F1340" s="118">
        <f>G1340*137/1000*E1340</f>
        <v>1869.639</v>
      </c>
      <c r="G1340" s="142">
        <v>90.98</v>
      </c>
      <c r="H1340" s="132">
        <v>1000</v>
      </c>
      <c r="I1340" s="133" t="s">
        <v>1615</v>
      </c>
      <c r="J1340" s="161" t="s">
        <v>639</v>
      </c>
      <c r="K1340" s="180" t="s">
        <v>1754</v>
      </c>
      <c r="L1340" s="143" t="s">
        <v>198</v>
      </c>
      <c r="M1340" s="137">
        <v>106</v>
      </c>
      <c r="N1340" s="265"/>
      <c r="O1340" s="128" t="s">
        <v>41</v>
      </c>
      <c r="P1340" s="128">
        <v>1</v>
      </c>
      <c r="Q1340" s="177" t="e">
        <f>(((D1340*G1340)/1000)*E1340)*B1340+(N1340*#REF!)</f>
        <v>#VALUE!</v>
      </c>
    </row>
    <row r="1341" spans="1:17" ht="12.75">
      <c r="A1341" s="350">
        <v>3026</v>
      </c>
      <c r="B1341" s="148"/>
      <c r="C1341" s="128" t="s">
        <v>41</v>
      </c>
      <c r="D1341" s="128">
        <v>1</v>
      </c>
      <c r="E1341" s="203">
        <v>150</v>
      </c>
      <c r="F1341" s="118">
        <f>G1341*137/1000*E1341</f>
        <v>1818.2640000000001</v>
      </c>
      <c r="G1341" s="142">
        <v>88.48</v>
      </c>
      <c r="H1341" s="132">
        <v>1000</v>
      </c>
      <c r="I1341" s="133" t="s">
        <v>1615</v>
      </c>
      <c r="J1341" s="161" t="s">
        <v>118</v>
      </c>
      <c r="K1341" s="180" t="s">
        <v>523</v>
      </c>
      <c r="L1341" s="143" t="s">
        <v>198</v>
      </c>
      <c r="M1341" s="321">
        <v>107</v>
      </c>
      <c r="N1341" s="265"/>
      <c r="O1341" s="128" t="s">
        <v>41</v>
      </c>
      <c r="P1341" s="128">
        <v>1</v>
      </c>
      <c r="Q1341" s="177" t="e">
        <f>(((D1341*G1341)/1000)*E1341)*B1341+(N1341*#REF!)</f>
        <v>#VALUE!</v>
      </c>
    </row>
    <row r="1342" spans="1:17" ht="12.75">
      <c r="A1342" s="350">
        <v>3027</v>
      </c>
      <c r="B1342" s="148"/>
      <c r="C1342" s="128" t="s">
        <v>41</v>
      </c>
      <c r="D1342" s="128">
        <v>1</v>
      </c>
      <c r="E1342" s="203">
        <v>150</v>
      </c>
      <c r="F1342" s="118">
        <f>G1342*137/1000*E1342</f>
        <v>2130.213</v>
      </c>
      <c r="G1342" s="142">
        <v>103.66</v>
      </c>
      <c r="H1342" s="132">
        <v>1000</v>
      </c>
      <c r="I1342" s="133" t="s">
        <v>1615</v>
      </c>
      <c r="J1342" s="161" t="s">
        <v>118</v>
      </c>
      <c r="K1342" s="180" t="s">
        <v>1080</v>
      </c>
      <c r="L1342" s="143" t="s">
        <v>198</v>
      </c>
      <c r="M1342" s="321">
        <v>107</v>
      </c>
      <c r="N1342" s="265"/>
      <c r="O1342" s="128" t="s">
        <v>41</v>
      </c>
      <c r="P1342" s="128">
        <v>1</v>
      </c>
      <c r="Q1342" s="177" t="e">
        <f>(((D1342*G1342)/1000)*E1342)*B1342+(N1342*#REF!)</f>
        <v>#VALUE!</v>
      </c>
    </row>
    <row r="1343" spans="1:17" ht="12.75">
      <c r="A1343" s="350">
        <v>3028</v>
      </c>
      <c r="B1343" s="148"/>
      <c r="C1343" s="128" t="s">
        <v>41</v>
      </c>
      <c r="D1343" s="128">
        <v>1</v>
      </c>
      <c r="E1343" s="203">
        <v>150</v>
      </c>
      <c r="F1343" s="118">
        <f>G1343*137/1000*E1343</f>
        <v>1583.9939999999997</v>
      </c>
      <c r="G1343" s="142">
        <v>77.08</v>
      </c>
      <c r="H1343" s="132">
        <v>1000</v>
      </c>
      <c r="I1343" s="133" t="s">
        <v>1615</v>
      </c>
      <c r="J1343" s="161" t="s">
        <v>118</v>
      </c>
      <c r="K1343" s="180" t="s">
        <v>525</v>
      </c>
      <c r="L1343" s="143" t="s">
        <v>198</v>
      </c>
      <c r="M1343" s="321">
        <v>107</v>
      </c>
      <c r="N1343" s="265"/>
      <c r="O1343" s="128" t="s">
        <v>41</v>
      </c>
      <c r="P1343" s="128">
        <v>1</v>
      </c>
      <c r="Q1343" s="177" t="e">
        <f>(((D1343*G1343)/1000)*E1343)*B1343+(N1343*#REF!)</f>
        <v>#VALUE!</v>
      </c>
    </row>
    <row r="1344" spans="1:17" ht="12.75">
      <c r="A1344" s="350">
        <v>3029</v>
      </c>
      <c r="B1344" s="148"/>
      <c r="C1344" s="128" t="s">
        <v>41</v>
      </c>
      <c r="D1344" s="128">
        <v>1</v>
      </c>
      <c r="E1344" s="203">
        <v>150</v>
      </c>
      <c r="F1344" s="118">
        <f>G1344*137/1000*E1344</f>
        <v>1792.5765</v>
      </c>
      <c r="G1344" s="142">
        <v>87.23</v>
      </c>
      <c r="H1344" s="132">
        <v>1000</v>
      </c>
      <c r="I1344" s="133" t="s">
        <v>1615</v>
      </c>
      <c r="J1344" s="161" t="s">
        <v>118</v>
      </c>
      <c r="K1344" s="180" t="s">
        <v>1720</v>
      </c>
      <c r="L1344" s="143" t="s">
        <v>198</v>
      </c>
      <c r="M1344" s="321">
        <v>107</v>
      </c>
      <c r="N1344" s="265"/>
      <c r="O1344" s="128" t="s">
        <v>41</v>
      </c>
      <c r="P1344" s="128">
        <v>1</v>
      </c>
      <c r="Q1344" s="177" t="e">
        <f>(((D1344*G1344)/1000)*E1344)*B1344+(N1344*#REF!)</f>
        <v>#VALUE!</v>
      </c>
    </row>
    <row r="1345" spans="1:17" ht="12.75">
      <c r="A1345" s="350">
        <v>3466</v>
      </c>
      <c r="B1345" s="148"/>
      <c r="C1345" s="128" t="s">
        <v>41</v>
      </c>
      <c r="D1345" s="128">
        <v>1</v>
      </c>
      <c r="E1345" s="203">
        <v>150</v>
      </c>
      <c r="F1345" s="118">
        <f>G1345*137/1000*E1345</f>
        <v>1818.2640000000001</v>
      </c>
      <c r="G1345" s="142">
        <v>88.48</v>
      </c>
      <c r="H1345" s="132">
        <v>1000</v>
      </c>
      <c r="I1345" s="133" t="s">
        <v>1615</v>
      </c>
      <c r="J1345" s="161" t="s">
        <v>118</v>
      </c>
      <c r="K1345" s="180" t="s">
        <v>225</v>
      </c>
      <c r="L1345" s="143" t="s">
        <v>198</v>
      </c>
      <c r="M1345" s="321">
        <v>107</v>
      </c>
      <c r="N1345" s="265"/>
      <c r="O1345" s="128" t="s">
        <v>41</v>
      </c>
      <c r="P1345" s="128">
        <v>1</v>
      </c>
      <c r="Q1345" s="177" t="e">
        <f>(((D1345*G1345)/1000)*E1345)*B1345+(N1345*#REF!)</f>
        <v>#VALUE!</v>
      </c>
    </row>
    <row r="1346" spans="1:17" ht="12.75">
      <c r="A1346" s="350">
        <v>3467</v>
      </c>
      <c r="B1346" s="148"/>
      <c r="C1346" s="128" t="s">
        <v>41</v>
      </c>
      <c r="D1346" s="128">
        <v>1</v>
      </c>
      <c r="E1346" s="203">
        <v>150</v>
      </c>
      <c r="F1346" s="118">
        <f>G1346*137/1000*E1346</f>
        <v>1818.2640000000001</v>
      </c>
      <c r="G1346" s="142">
        <v>88.48</v>
      </c>
      <c r="H1346" s="132">
        <v>1000</v>
      </c>
      <c r="I1346" s="133" t="s">
        <v>1615</v>
      </c>
      <c r="J1346" s="161" t="s">
        <v>118</v>
      </c>
      <c r="K1346" s="180" t="s">
        <v>204</v>
      </c>
      <c r="L1346" s="143" t="s">
        <v>198</v>
      </c>
      <c r="M1346" s="321">
        <v>107</v>
      </c>
      <c r="N1346" s="265"/>
      <c r="O1346" s="128" t="s">
        <v>41</v>
      </c>
      <c r="P1346" s="128">
        <v>1</v>
      </c>
      <c r="Q1346" s="177" t="e">
        <f>(((D1346*G1346)/1000)*E1346)*B1346+(N1346*#REF!)</f>
        <v>#VALUE!</v>
      </c>
    </row>
    <row r="1347" spans="1:17" ht="12.75">
      <c r="A1347" s="350">
        <v>3468</v>
      </c>
      <c r="B1347" s="148"/>
      <c r="C1347" s="128" t="s">
        <v>41</v>
      </c>
      <c r="D1347" s="128">
        <v>1</v>
      </c>
      <c r="E1347" s="203">
        <v>150</v>
      </c>
      <c r="F1347" s="118">
        <f>G1347*137/1000*E1347</f>
        <v>1981.8419999999996</v>
      </c>
      <c r="G1347" s="142">
        <v>96.44</v>
      </c>
      <c r="H1347" s="132">
        <v>1000</v>
      </c>
      <c r="I1347" s="133" t="s">
        <v>1615</v>
      </c>
      <c r="J1347" s="161" t="s">
        <v>118</v>
      </c>
      <c r="K1347" s="180" t="s">
        <v>780</v>
      </c>
      <c r="L1347" s="143" t="s">
        <v>198</v>
      </c>
      <c r="M1347" s="321">
        <v>107</v>
      </c>
      <c r="N1347" s="265"/>
      <c r="O1347" s="128" t="s">
        <v>41</v>
      </c>
      <c r="P1347" s="128">
        <v>1</v>
      </c>
      <c r="Q1347" s="177" t="e">
        <f>(((D1347*G1347)/1000)*E1347)*B1347+(N1347*#REF!)</f>
        <v>#VALUE!</v>
      </c>
    </row>
    <row r="1348" spans="1:17" ht="12.75">
      <c r="A1348" s="350">
        <v>3469</v>
      </c>
      <c r="B1348" s="148"/>
      <c r="C1348" s="128" t="s">
        <v>41</v>
      </c>
      <c r="D1348" s="128">
        <v>1</v>
      </c>
      <c r="E1348" s="203">
        <v>150</v>
      </c>
      <c r="F1348" s="118">
        <f>G1348*137/1000*E1348</f>
        <v>1981.8419999999996</v>
      </c>
      <c r="G1348" s="142">
        <v>96.44</v>
      </c>
      <c r="H1348" s="132">
        <v>1000</v>
      </c>
      <c r="I1348" s="133" t="s">
        <v>1615</v>
      </c>
      <c r="J1348" s="161" t="s">
        <v>118</v>
      </c>
      <c r="K1348" s="180" t="s">
        <v>1755</v>
      </c>
      <c r="L1348" s="143" t="s">
        <v>198</v>
      </c>
      <c r="M1348" s="321">
        <v>107</v>
      </c>
      <c r="N1348" s="265"/>
      <c r="O1348" s="128" t="s">
        <v>41</v>
      </c>
      <c r="P1348" s="128">
        <v>1</v>
      </c>
      <c r="Q1348" s="177" t="e">
        <f>(((D1348*G1348)/1000)*E1348)*B1348+(N1348*#REF!)</f>
        <v>#VALUE!</v>
      </c>
    </row>
    <row r="1349" spans="1:17" ht="12.75">
      <c r="A1349" s="350">
        <v>3470</v>
      </c>
      <c r="B1349" s="148"/>
      <c r="C1349" s="128" t="s">
        <v>41</v>
      </c>
      <c r="D1349" s="128">
        <v>1</v>
      </c>
      <c r="E1349" s="203">
        <v>150</v>
      </c>
      <c r="F1349" s="118">
        <f>G1349*137/1000*E1349</f>
        <v>2078.8379999999997</v>
      </c>
      <c r="G1349" s="142">
        <v>101.16</v>
      </c>
      <c r="H1349" s="132">
        <v>1000</v>
      </c>
      <c r="I1349" s="133" t="s">
        <v>1615</v>
      </c>
      <c r="J1349" s="161" t="s">
        <v>118</v>
      </c>
      <c r="K1349" s="180" t="s">
        <v>1092</v>
      </c>
      <c r="L1349" s="143" t="s">
        <v>198</v>
      </c>
      <c r="M1349" s="321">
        <v>108</v>
      </c>
      <c r="N1349" s="265"/>
      <c r="O1349" s="128" t="s">
        <v>41</v>
      </c>
      <c r="P1349" s="128">
        <v>1</v>
      </c>
      <c r="Q1349" s="177" t="e">
        <f>(((D1349*G1349)/1000)*E1349)*B1349+(N1349*#REF!)</f>
        <v>#VALUE!</v>
      </c>
    </row>
    <row r="1350" spans="1:17" ht="12.75">
      <c r="A1350" s="350">
        <v>3471</v>
      </c>
      <c r="B1350" s="148"/>
      <c r="C1350" s="128" t="s">
        <v>41</v>
      </c>
      <c r="D1350" s="128">
        <v>1</v>
      </c>
      <c r="E1350" s="203">
        <v>150</v>
      </c>
      <c r="F1350" s="118">
        <f>G1350*137/1000*E1350</f>
        <v>2318.04</v>
      </c>
      <c r="G1350" s="142">
        <v>112.8</v>
      </c>
      <c r="H1350" s="132">
        <v>1000</v>
      </c>
      <c r="I1350" s="133" t="s">
        <v>1615</v>
      </c>
      <c r="J1350" s="161" t="s">
        <v>118</v>
      </c>
      <c r="K1350" s="180" t="s">
        <v>396</v>
      </c>
      <c r="L1350" s="143" t="s">
        <v>198</v>
      </c>
      <c r="M1350" s="321">
        <v>108</v>
      </c>
      <c r="N1350" s="265"/>
      <c r="O1350" s="128" t="s">
        <v>41</v>
      </c>
      <c r="P1350" s="128">
        <v>1</v>
      </c>
      <c r="Q1350" s="177" t="e">
        <f>(((D1350*G1350)/1000)*E1350)*B1350+(N1350*#REF!)</f>
        <v>#VALUE!</v>
      </c>
    </row>
    <row r="1351" spans="1:17" ht="12.75">
      <c r="A1351" s="350">
        <v>3472</v>
      </c>
      <c r="B1351" s="148"/>
      <c r="C1351" s="128" t="s">
        <v>41</v>
      </c>
      <c r="D1351" s="128">
        <v>1</v>
      </c>
      <c r="E1351" s="203">
        <v>150</v>
      </c>
      <c r="F1351" s="118">
        <f>G1351*137/1000*E1351</f>
        <v>1981.8419999999996</v>
      </c>
      <c r="G1351" s="142">
        <v>96.44</v>
      </c>
      <c r="H1351" s="132">
        <v>1000</v>
      </c>
      <c r="I1351" s="133" t="s">
        <v>1615</v>
      </c>
      <c r="J1351" s="161" t="s">
        <v>118</v>
      </c>
      <c r="K1351" s="180" t="s">
        <v>218</v>
      </c>
      <c r="L1351" s="143" t="s">
        <v>198</v>
      </c>
      <c r="M1351" s="321">
        <v>108</v>
      </c>
      <c r="N1351" s="265"/>
      <c r="O1351" s="128" t="s">
        <v>41</v>
      </c>
      <c r="P1351" s="128">
        <v>1</v>
      </c>
      <c r="Q1351" s="177" t="e">
        <f>(((D1351*G1351)/1000)*E1351)*B1351+(N1351*#REF!)</f>
        <v>#VALUE!</v>
      </c>
    </row>
    <row r="1352" spans="1:17" ht="12.75">
      <c r="A1352" s="350">
        <v>3473</v>
      </c>
      <c r="B1352" s="148"/>
      <c r="C1352" s="128" t="s">
        <v>41</v>
      </c>
      <c r="D1352" s="128">
        <v>1</v>
      </c>
      <c r="E1352" s="203">
        <v>150</v>
      </c>
      <c r="F1352" s="118">
        <f>G1352*137/1000*E1352</f>
        <v>1956.1544999999999</v>
      </c>
      <c r="G1352" s="142">
        <v>95.19</v>
      </c>
      <c r="H1352" s="132">
        <v>1000</v>
      </c>
      <c r="I1352" s="133" t="s">
        <v>1615</v>
      </c>
      <c r="J1352" s="161" t="s">
        <v>118</v>
      </c>
      <c r="K1352" s="180" t="s">
        <v>1090</v>
      </c>
      <c r="L1352" s="143" t="s">
        <v>198</v>
      </c>
      <c r="M1352" s="321">
        <v>108</v>
      </c>
      <c r="N1352" s="265"/>
      <c r="O1352" s="128" t="s">
        <v>41</v>
      </c>
      <c r="P1352" s="128">
        <v>1</v>
      </c>
      <c r="Q1352" s="177" t="e">
        <f>(((D1352*G1352)/1000)*E1352)*B1352+(N1352*#REF!)</f>
        <v>#VALUE!</v>
      </c>
    </row>
    <row r="1353" spans="1:17" ht="12.75">
      <c r="A1353" s="350">
        <v>3031</v>
      </c>
      <c r="B1353" s="148"/>
      <c r="C1353" s="128" t="s">
        <v>41</v>
      </c>
      <c r="D1353" s="128">
        <v>1</v>
      </c>
      <c r="E1353" s="203">
        <v>150</v>
      </c>
      <c r="F1353" s="118">
        <f>G1353*137/1000*E1353</f>
        <v>2343.7275</v>
      </c>
      <c r="G1353" s="142">
        <v>114.05</v>
      </c>
      <c r="H1353" s="132">
        <v>1000</v>
      </c>
      <c r="I1353" s="133" t="s">
        <v>1615</v>
      </c>
      <c r="J1353" s="161" t="s">
        <v>118</v>
      </c>
      <c r="K1353" s="180" t="s">
        <v>1722</v>
      </c>
      <c r="L1353" s="143" t="s">
        <v>198</v>
      </c>
      <c r="M1353" s="321">
        <v>108</v>
      </c>
      <c r="N1353" s="265"/>
      <c r="O1353" s="128" t="s">
        <v>41</v>
      </c>
      <c r="P1353" s="128">
        <v>1</v>
      </c>
      <c r="Q1353" s="177" t="e">
        <f>(((D1353*G1353)/1000)*E1353)*B1353+(N1353*#REF!)</f>
        <v>#VALUE!</v>
      </c>
    </row>
    <row r="1354" spans="1:17" ht="12.75">
      <c r="A1354" s="350">
        <v>3032</v>
      </c>
      <c r="B1354" s="148"/>
      <c r="C1354" s="128" t="s">
        <v>41</v>
      </c>
      <c r="D1354" s="128">
        <v>1</v>
      </c>
      <c r="E1354" s="203">
        <v>150</v>
      </c>
      <c r="F1354" s="118">
        <f>G1354*137/1000*E1354</f>
        <v>2266.665</v>
      </c>
      <c r="G1354" s="142">
        <v>110.3</v>
      </c>
      <c r="H1354" s="132">
        <v>1000</v>
      </c>
      <c r="I1354" s="133" t="s">
        <v>1615</v>
      </c>
      <c r="J1354" s="161" t="s">
        <v>206</v>
      </c>
      <c r="K1354" s="180" t="s">
        <v>534</v>
      </c>
      <c r="L1354" s="143" t="s">
        <v>198</v>
      </c>
      <c r="M1354" s="321">
        <v>108</v>
      </c>
      <c r="N1354" s="265"/>
      <c r="O1354" s="128" t="s">
        <v>41</v>
      </c>
      <c r="P1354" s="128">
        <v>1</v>
      </c>
      <c r="Q1354" s="177" t="e">
        <f>(((D1354*G1354)/1000)*E1354)*B1354+(N1354*#REF!)</f>
        <v>#VALUE!</v>
      </c>
    </row>
    <row r="1355" spans="1:17" ht="12.75">
      <c r="A1355" s="350">
        <v>3033</v>
      </c>
      <c r="B1355" s="148"/>
      <c r="C1355" s="128" t="s">
        <v>41</v>
      </c>
      <c r="D1355" s="128">
        <v>1</v>
      </c>
      <c r="E1355" s="203">
        <v>150</v>
      </c>
      <c r="F1355" s="118">
        <f>G1355*137/1000*E1355</f>
        <v>2076.3720000000003</v>
      </c>
      <c r="G1355" s="142">
        <v>101.04</v>
      </c>
      <c r="H1355" s="132">
        <v>1000</v>
      </c>
      <c r="I1355" s="133" t="s">
        <v>1615</v>
      </c>
      <c r="J1355" s="161" t="s">
        <v>118</v>
      </c>
      <c r="K1355" s="180" t="s">
        <v>1723</v>
      </c>
      <c r="L1355" s="143" t="s">
        <v>198</v>
      </c>
      <c r="M1355" s="321">
        <v>108</v>
      </c>
      <c r="N1355" s="265"/>
      <c r="O1355" s="128" t="s">
        <v>41</v>
      </c>
      <c r="P1355" s="128">
        <v>1</v>
      </c>
      <c r="Q1355" s="177" t="e">
        <f>(((D1355*G1355)/1000)*E1355)*B1355+(N1355*#REF!)</f>
        <v>#VALUE!</v>
      </c>
    </row>
    <row r="1356" spans="1:17" ht="12.75">
      <c r="A1356" s="350">
        <v>3034</v>
      </c>
      <c r="B1356" s="148"/>
      <c r="C1356" s="128" t="s">
        <v>41</v>
      </c>
      <c r="D1356" s="128">
        <v>1</v>
      </c>
      <c r="E1356" s="203">
        <v>150</v>
      </c>
      <c r="F1356" s="118">
        <f>G1356*137/1000*E1356</f>
        <v>2033.2169999999999</v>
      </c>
      <c r="G1356" s="142">
        <v>98.94</v>
      </c>
      <c r="H1356" s="132">
        <v>1000</v>
      </c>
      <c r="I1356" s="133" t="s">
        <v>1615</v>
      </c>
      <c r="J1356" s="161" t="s">
        <v>118</v>
      </c>
      <c r="K1356" s="180" t="s">
        <v>214</v>
      </c>
      <c r="L1356" s="143" t="s">
        <v>198</v>
      </c>
      <c r="M1356" s="321">
        <v>108</v>
      </c>
      <c r="N1356" s="265"/>
      <c r="O1356" s="128" t="s">
        <v>41</v>
      </c>
      <c r="P1356" s="128">
        <v>1</v>
      </c>
      <c r="Q1356" s="177" t="e">
        <f>(((D1356*G1356)/1000)*E1356)*B1356+(N1356*#REF!)</f>
        <v>#VALUE!</v>
      </c>
    </row>
    <row r="1357" spans="1:17" ht="12.75">
      <c r="A1357" s="350">
        <v>3036</v>
      </c>
      <c r="B1357" s="148"/>
      <c r="C1357" s="128" t="s">
        <v>41</v>
      </c>
      <c r="D1357" s="128">
        <v>1</v>
      </c>
      <c r="E1357" s="203">
        <v>150</v>
      </c>
      <c r="F1357" s="118">
        <f>G1357*137/1000*E1357</f>
        <v>2197.6169999999997</v>
      </c>
      <c r="G1357" s="142">
        <v>106.94</v>
      </c>
      <c r="H1357" s="132">
        <v>1000</v>
      </c>
      <c r="I1357" s="133" t="s">
        <v>1615</v>
      </c>
      <c r="J1357" s="161" t="s">
        <v>118</v>
      </c>
      <c r="K1357" s="180" t="s">
        <v>796</v>
      </c>
      <c r="L1357" s="143" t="s">
        <v>198</v>
      </c>
      <c r="M1357" s="321">
        <v>108</v>
      </c>
      <c r="N1357" s="265"/>
      <c r="O1357" s="128" t="s">
        <v>41</v>
      </c>
      <c r="P1357" s="128">
        <v>1</v>
      </c>
      <c r="Q1357" s="177" t="e">
        <f>(((D1357*G1357)/1000)*E1357)*B1357+(N1357*#REF!)</f>
        <v>#VALUE!</v>
      </c>
    </row>
    <row r="1358" spans="1:17" ht="12.75">
      <c r="A1358" s="350">
        <v>3037</v>
      </c>
      <c r="B1358" s="114"/>
      <c r="C1358" s="128" t="s">
        <v>41</v>
      </c>
      <c r="D1358" s="128">
        <v>1</v>
      </c>
      <c r="E1358" s="203">
        <v>150</v>
      </c>
      <c r="F1358" s="118">
        <f>G1358*137/1000*E1358</f>
        <v>2778.9764999999998</v>
      </c>
      <c r="G1358" s="142">
        <v>135.23</v>
      </c>
      <c r="H1358" s="132">
        <v>1000</v>
      </c>
      <c r="I1358" s="133" t="s">
        <v>1615</v>
      </c>
      <c r="J1358" s="161" t="s">
        <v>118</v>
      </c>
      <c r="K1358" s="180" t="s">
        <v>1151</v>
      </c>
      <c r="L1358" s="143" t="s">
        <v>198</v>
      </c>
      <c r="M1358" s="321">
        <v>108</v>
      </c>
      <c r="N1358" s="265"/>
      <c r="O1358" s="128" t="s">
        <v>41</v>
      </c>
      <c r="P1358" s="128">
        <v>1</v>
      </c>
      <c r="Q1358" s="177" t="e">
        <f>(((D1358*G1358)/1000)*E1358)*B1358+(N1358*#REF!)</f>
        <v>#VALUE!</v>
      </c>
    </row>
    <row r="1359" spans="1:17" ht="12.75">
      <c r="A1359" s="350">
        <v>3038</v>
      </c>
      <c r="B1359" s="148"/>
      <c r="C1359" s="128" t="s">
        <v>41</v>
      </c>
      <c r="D1359" s="128">
        <v>1</v>
      </c>
      <c r="E1359" s="203">
        <v>150</v>
      </c>
      <c r="F1359" s="118">
        <f>G1359*137/1000*E1359</f>
        <v>1981.8419999999996</v>
      </c>
      <c r="G1359" s="142">
        <v>96.44</v>
      </c>
      <c r="H1359" s="132">
        <v>1000</v>
      </c>
      <c r="I1359" s="133" t="s">
        <v>1615</v>
      </c>
      <c r="J1359" s="161" t="s">
        <v>118</v>
      </c>
      <c r="K1359" s="180" t="s">
        <v>798</v>
      </c>
      <c r="L1359" s="143" t="s">
        <v>198</v>
      </c>
      <c r="M1359" s="321">
        <v>108</v>
      </c>
      <c r="N1359" s="265"/>
      <c r="O1359" s="128" t="s">
        <v>41</v>
      </c>
      <c r="P1359" s="128">
        <v>1</v>
      </c>
      <c r="Q1359" s="177" t="e">
        <f>(((D1359*G1359)/1000)*E1359)*B1359+(N1359*#REF!)</f>
        <v>#VALUE!</v>
      </c>
    </row>
    <row r="1360" spans="1:17" ht="12.75">
      <c r="A1360" s="350">
        <v>3039</v>
      </c>
      <c r="B1360" s="148"/>
      <c r="C1360" s="128" t="s">
        <v>41</v>
      </c>
      <c r="D1360" s="128">
        <v>1</v>
      </c>
      <c r="E1360" s="203">
        <v>150</v>
      </c>
      <c r="F1360" s="118">
        <f>G1360*137/1000*E1360</f>
        <v>1869.639</v>
      </c>
      <c r="G1360" s="142">
        <v>90.98</v>
      </c>
      <c r="H1360" s="132">
        <v>1000</v>
      </c>
      <c r="I1360" s="133" t="s">
        <v>1615</v>
      </c>
      <c r="J1360" s="161" t="s">
        <v>118</v>
      </c>
      <c r="K1360" s="180" t="s">
        <v>368</v>
      </c>
      <c r="L1360" s="143" t="s">
        <v>198</v>
      </c>
      <c r="M1360" s="321">
        <v>108</v>
      </c>
      <c r="N1360" s="265"/>
      <c r="O1360" s="128" t="s">
        <v>41</v>
      </c>
      <c r="P1360" s="128">
        <v>1</v>
      </c>
      <c r="Q1360" s="177" t="e">
        <f>(((D1360*G1360)/1000)*E1360)*B1360+(N1360*#REF!)</f>
        <v>#VALUE!</v>
      </c>
    </row>
    <row r="1361" spans="1:17" ht="12.75">
      <c r="A1361" s="350">
        <v>3376</v>
      </c>
      <c r="B1361" s="114"/>
      <c r="C1361" s="128" t="s">
        <v>41</v>
      </c>
      <c r="D1361" s="128">
        <v>1</v>
      </c>
      <c r="E1361" s="203">
        <v>150</v>
      </c>
      <c r="F1361" s="118">
        <f>G1361*137/1000*E1361</f>
        <v>3724.8929999999996</v>
      </c>
      <c r="G1361" s="142">
        <v>181.26</v>
      </c>
      <c r="H1361" s="132">
        <v>1000</v>
      </c>
      <c r="I1361" s="133" t="s">
        <v>1615</v>
      </c>
      <c r="J1361" s="161" t="s">
        <v>118</v>
      </c>
      <c r="K1361" s="180" t="s">
        <v>1724</v>
      </c>
      <c r="L1361" s="143" t="s">
        <v>198</v>
      </c>
      <c r="M1361" s="321">
        <v>108</v>
      </c>
      <c r="N1361" s="265"/>
      <c r="O1361" s="128" t="s">
        <v>41</v>
      </c>
      <c r="P1361" s="128">
        <v>1</v>
      </c>
      <c r="Q1361" s="177" t="e">
        <f>(((D1361*G1361)/1000)*E1361)*B1361+(N1361*#REF!)</f>
        <v>#VALUE!</v>
      </c>
    </row>
    <row r="1362" spans="1:17" ht="12.75">
      <c r="A1362" s="350">
        <v>3377</v>
      </c>
      <c r="B1362" s="148"/>
      <c r="C1362" s="128" t="s">
        <v>41</v>
      </c>
      <c r="D1362" s="128">
        <v>1</v>
      </c>
      <c r="E1362" s="203">
        <v>150</v>
      </c>
      <c r="F1362" s="118">
        <f>G1362*137/1000*E1362</f>
        <v>1981.8419999999996</v>
      </c>
      <c r="G1362" s="142">
        <v>96.44</v>
      </c>
      <c r="H1362" s="132">
        <v>1000</v>
      </c>
      <c r="I1362" s="133" t="s">
        <v>1615</v>
      </c>
      <c r="J1362" s="161" t="s">
        <v>118</v>
      </c>
      <c r="K1362" s="180" t="s">
        <v>1725</v>
      </c>
      <c r="L1362" s="143" t="s">
        <v>198</v>
      </c>
      <c r="M1362" s="321">
        <v>108</v>
      </c>
      <c r="N1362" s="265"/>
      <c r="O1362" s="128" t="s">
        <v>41</v>
      </c>
      <c r="P1362" s="128">
        <v>1</v>
      </c>
      <c r="Q1362" s="177" t="e">
        <f>(((D1362*G1362)/1000)*E1362)*B1362+(N1362*#REF!)</f>
        <v>#VALUE!</v>
      </c>
    </row>
    <row r="1363" spans="1:17" ht="12.75">
      <c r="A1363" s="350">
        <v>3378</v>
      </c>
      <c r="B1363" s="148"/>
      <c r="C1363" s="128" t="s">
        <v>41</v>
      </c>
      <c r="D1363" s="128">
        <v>1</v>
      </c>
      <c r="E1363" s="203">
        <v>150</v>
      </c>
      <c r="F1363" s="118">
        <f>G1363*137/1000*E1363</f>
        <v>2335.713</v>
      </c>
      <c r="G1363" s="142">
        <v>113.66</v>
      </c>
      <c r="H1363" s="132">
        <v>1000</v>
      </c>
      <c r="I1363" s="133" t="s">
        <v>1615</v>
      </c>
      <c r="J1363" s="161" t="s">
        <v>118</v>
      </c>
      <c r="K1363" s="180" t="s">
        <v>1726</v>
      </c>
      <c r="L1363" s="143" t="s">
        <v>198</v>
      </c>
      <c r="M1363" s="321">
        <v>108</v>
      </c>
      <c r="N1363" s="265"/>
      <c r="O1363" s="128" t="s">
        <v>41</v>
      </c>
      <c r="P1363" s="128">
        <v>1</v>
      </c>
      <c r="Q1363" s="177" t="e">
        <f>(((D1363*G1363)/1000)*E1363)*B1363+(N1363*#REF!)</f>
        <v>#VALUE!</v>
      </c>
    </row>
    <row r="1364" spans="1:17" ht="12.75">
      <c r="A1364" s="350">
        <v>3379</v>
      </c>
      <c r="B1364" s="148"/>
      <c r="C1364" s="128" t="s">
        <v>41</v>
      </c>
      <c r="D1364" s="128">
        <v>1</v>
      </c>
      <c r="E1364" s="203">
        <v>150</v>
      </c>
      <c r="F1364" s="118">
        <f>G1364*137/1000*E1364</f>
        <v>3081.0615000000003</v>
      </c>
      <c r="G1364" s="142">
        <v>149.93</v>
      </c>
      <c r="H1364" s="132">
        <v>1000</v>
      </c>
      <c r="I1364" s="133" t="s">
        <v>1615</v>
      </c>
      <c r="J1364" s="161" t="s">
        <v>118</v>
      </c>
      <c r="K1364" s="180" t="s">
        <v>756</v>
      </c>
      <c r="L1364" s="143" t="s">
        <v>198</v>
      </c>
      <c r="M1364" s="321">
        <v>108</v>
      </c>
      <c r="N1364" s="265"/>
      <c r="O1364" s="128" t="s">
        <v>41</v>
      </c>
      <c r="P1364" s="128">
        <v>1</v>
      </c>
      <c r="Q1364" s="177" t="e">
        <f>(((D1364*G1364)/1000)*E1364)*B1364+(N1364*#REF!)</f>
        <v>#VALUE!</v>
      </c>
    </row>
    <row r="1365" spans="1:17" ht="12.75">
      <c r="A1365" s="350">
        <v>3046</v>
      </c>
      <c r="B1365" s="148"/>
      <c r="C1365" s="128" t="s">
        <v>41</v>
      </c>
      <c r="D1365" s="128">
        <v>1</v>
      </c>
      <c r="E1365" s="203">
        <v>150</v>
      </c>
      <c r="F1365" s="118">
        <f>G1365*137/1000*E1365</f>
        <v>1981.8419999999996</v>
      </c>
      <c r="G1365" s="142">
        <v>96.44</v>
      </c>
      <c r="H1365" s="132">
        <v>1000</v>
      </c>
      <c r="I1365" s="133" t="s">
        <v>1615</v>
      </c>
      <c r="J1365" s="161" t="s">
        <v>1756</v>
      </c>
      <c r="K1365" s="180" t="s">
        <v>1757</v>
      </c>
      <c r="L1365" s="143" t="s">
        <v>198</v>
      </c>
      <c r="M1365" s="321">
        <v>109</v>
      </c>
      <c r="N1365" s="265"/>
      <c r="O1365" s="128" t="s">
        <v>41</v>
      </c>
      <c r="P1365" s="128">
        <v>1</v>
      </c>
      <c r="Q1365" s="177" t="e">
        <f>(((D1365*G1365)/1000)*E1365)*B1365+(N1365*#REF!)</f>
        <v>#VALUE!</v>
      </c>
    </row>
    <row r="1366" spans="1:17" ht="12.75">
      <c r="A1366" s="350">
        <v>3047</v>
      </c>
      <c r="B1366" s="148"/>
      <c r="C1366" s="128" t="s">
        <v>41</v>
      </c>
      <c r="D1366" s="128">
        <v>1</v>
      </c>
      <c r="E1366" s="203">
        <v>150</v>
      </c>
      <c r="F1366" s="118">
        <f>G1366*137/1000*E1366</f>
        <v>2343.7275</v>
      </c>
      <c r="G1366" s="142">
        <v>114.05</v>
      </c>
      <c r="H1366" s="132">
        <v>1000</v>
      </c>
      <c r="I1366" s="133" t="s">
        <v>1615</v>
      </c>
      <c r="J1366" s="161" t="s">
        <v>1756</v>
      </c>
      <c r="K1366" s="180" t="s">
        <v>1202</v>
      </c>
      <c r="L1366" s="143" t="s">
        <v>198</v>
      </c>
      <c r="M1366" s="321">
        <v>109</v>
      </c>
      <c r="N1366" s="265"/>
      <c r="O1366" s="128" t="s">
        <v>41</v>
      </c>
      <c r="P1366" s="128">
        <v>1</v>
      </c>
      <c r="Q1366" s="177" t="e">
        <f>(((D1366*G1366)/1000)*E1366)*B1366+(N1366*#REF!)</f>
        <v>#VALUE!</v>
      </c>
    </row>
    <row r="1367" spans="1:17" ht="12.75">
      <c r="A1367" s="350">
        <v>3048</v>
      </c>
      <c r="B1367" s="148"/>
      <c r="C1367" s="128" t="s">
        <v>41</v>
      </c>
      <c r="D1367" s="128">
        <v>1</v>
      </c>
      <c r="E1367" s="203">
        <v>150</v>
      </c>
      <c r="F1367" s="118">
        <f>G1367*137/1000*E1367</f>
        <v>2033.2169999999999</v>
      </c>
      <c r="G1367" s="142">
        <v>98.94</v>
      </c>
      <c r="H1367" s="132">
        <v>1000</v>
      </c>
      <c r="I1367" s="133" t="s">
        <v>1615</v>
      </c>
      <c r="J1367" s="161" t="s">
        <v>1756</v>
      </c>
      <c r="K1367" s="180" t="s">
        <v>1035</v>
      </c>
      <c r="L1367" s="143" t="s">
        <v>198</v>
      </c>
      <c r="M1367" s="321">
        <v>109</v>
      </c>
      <c r="N1367" s="265"/>
      <c r="O1367" s="128" t="s">
        <v>41</v>
      </c>
      <c r="P1367" s="128">
        <v>1</v>
      </c>
      <c r="Q1367" s="177" t="e">
        <f>(((D1367*G1367)/1000)*E1367)*B1367+(N1367*#REF!)</f>
        <v>#VALUE!</v>
      </c>
    </row>
    <row r="1368" spans="1:17" ht="12.75">
      <c r="A1368" s="350">
        <v>3049</v>
      </c>
      <c r="B1368" s="148"/>
      <c r="C1368" s="128" t="s">
        <v>41</v>
      </c>
      <c r="D1368" s="128">
        <v>1</v>
      </c>
      <c r="E1368" s="203">
        <v>150</v>
      </c>
      <c r="F1368" s="118">
        <f>G1368*137/1000*E1368</f>
        <v>1981.8419999999996</v>
      </c>
      <c r="G1368" s="142">
        <v>96.44</v>
      </c>
      <c r="H1368" s="132">
        <v>1000</v>
      </c>
      <c r="I1368" s="133" t="s">
        <v>1615</v>
      </c>
      <c r="J1368" s="161" t="s">
        <v>1756</v>
      </c>
      <c r="K1368" s="180" t="s">
        <v>1077</v>
      </c>
      <c r="L1368" s="143" t="s">
        <v>198</v>
      </c>
      <c r="M1368" s="321">
        <v>109</v>
      </c>
      <c r="N1368" s="265"/>
      <c r="O1368" s="128" t="s">
        <v>41</v>
      </c>
      <c r="P1368" s="128">
        <v>1</v>
      </c>
      <c r="Q1368" s="177" t="e">
        <f>(((D1368*G1368)/1000)*E1368)*B1368+(N1368*#REF!)</f>
        <v>#VALUE!</v>
      </c>
    </row>
    <row r="1369" spans="1:17" ht="12.75">
      <c r="A1369" s="350">
        <v>3041</v>
      </c>
      <c r="B1369" s="148"/>
      <c r="C1369" s="128" t="s">
        <v>41</v>
      </c>
      <c r="D1369" s="128">
        <v>1</v>
      </c>
      <c r="E1369" s="203">
        <v>150</v>
      </c>
      <c r="F1369" s="118">
        <f>G1369*137/1000*E1369</f>
        <v>2007.5294999999999</v>
      </c>
      <c r="G1369" s="142">
        <v>97.69</v>
      </c>
      <c r="H1369" s="132">
        <v>1000</v>
      </c>
      <c r="I1369" s="133" t="s">
        <v>1615</v>
      </c>
      <c r="J1369" s="161" t="s">
        <v>1727</v>
      </c>
      <c r="K1369" s="180" t="s">
        <v>1149</v>
      </c>
      <c r="L1369" s="143" t="s">
        <v>198</v>
      </c>
      <c r="M1369" s="321">
        <v>109</v>
      </c>
      <c r="N1369" s="265"/>
      <c r="O1369" s="128" t="s">
        <v>41</v>
      </c>
      <c r="P1369" s="128">
        <v>1</v>
      </c>
      <c r="Q1369" s="177" t="e">
        <f>(((D1369*G1369)/1000)*E1369)*B1369+(N1369*#REF!)</f>
        <v>#VALUE!</v>
      </c>
    </row>
    <row r="1370" spans="1:17" ht="12.75">
      <c r="A1370" s="350">
        <v>3042</v>
      </c>
      <c r="B1370" s="148"/>
      <c r="C1370" s="128" t="s">
        <v>41</v>
      </c>
      <c r="D1370" s="128">
        <v>1</v>
      </c>
      <c r="E1370" s="203">
        <v>150</v>
      </c>
      <c r="F1370" s="118">
        <f>G1370*137/1000*E1370</f>
        <v>2292.3525</v>
      </c>
      <c r="G1370" s="142">
        <v>111.55</v>
      </c>
      <c r="H1370" s="132">
        <v>1000</v>
      </c>
      <c r="I1370" s="133" t="s">
        <v>1615</v>
      </c>
      <c r="J1370" s="161" t="s">
        <v>1727</v>
      </c>
      <c r="K1370" s="180" t="s">
        <v>1728</v>
      </c>
      <c r="L1370" s="143" t="s">
        <v>198</v>
      </c>
      <c r="M1370" s="321">
        <v>109</v>
      </c>
      <c r="N1370" s="265"/>
      <c r="O1370" s="128" t="s">
        <v>41</v>
      </c>
      <c r="P1370" s="128">
        <v>1</v>
      </c>
      <c r="Q1370" s="177" t="e">
        <f>(((D1370*G1370)/1000)*E1370)*B1370+(N1370*#REF!)</f>
        <v>#VALUE!</v>
      </c>
    </row>
    <row r="1371" spans="1:17" ht="12.75">
      <c r="A1371" s="350">
        <v>3043</v>
      </c>
      <c r="B1371" s="148"/>
      <c r="C1371" s="128" t="s">
        <v>41</v>
      </c>
      <c r="D1371" s="128">
        <v>1</v>
      </c>
      <c r="E1371" s="203">
        <v>150</v>
      </c>
      <c r="F1371" s="118">
        <f>G1371*137/1000*E1371</f>
        <v>1981.8419999999996</v>
      </c>
      <c r="G1371" s="142">
        <v>96.44</v>
      </c>
      <c r="H1371" s="132">
        <v>1000</v>
      </c>
      <c r="I1371" s="133" t="s">
        <v>1615</v>
      </c>
      <c r="J1371" s="161" t="s">
        <v>1727</v>
      </c>
      <c r="K1371" s="180" t="s">
        <v>1729</v>
      </c>
      <c r="L1371" s="143" t="s">
        <v>198</v>
      </c>
      <c r="M1371" s="321">
        <v>109</v>
      </c>
      <c r="N1371" s="265"/>
      <c r="O1371" s="128" t="s">
        <v>41</v>
      </c>
      <c r="P1371" s="128">
        <v>1</v>
      </c>
      <c r="Q1371" s="177" t="e">
        <f>(((D1371*G1371)/1000)*E1371)*B1371+(N1371*#REF!)</f>
        <v>#VALUE!</v>
      </c>
    </row>
    <row r="1372" spans="1:17" ht="12.75">
      <c r="A1372" s="350">
        <v>3044</v>
      </c>
      <c r="B1372" s="114"/>
      <c r="C1372" s="128" t="s">
        <v>41</v>
      </c>
      <c r="D1372" s="128">
        <v>1</v>
      </c>
      <c r="E1372" s="203">
        <v>150</v>
      </c>
      <c r="F1372" s="118">
        <f>G1372*137/1000*E1372</f>
        <v>2033.2169999999999</v>
      </c>
      <c r="G1372" s="142">
        <v>98.94</v>
      </c>
      <c r="H1372" s="132">
        <v>1000</v>
      </c>
      <c r="I1372" s="133" t="s">
        <v>1615</v>
      </c>
      <c r="J1372" s="161" t="s">
        <v>1730</v>
      </c>
      <c r="K1372" s="180" t="s">
        <v>1731</v>
      </c>
      <c r="L1372" s="143" t="s">
        <v>198</v>
      </c>
      <c r="M1372" s="321">
        <v>109</v>
      </c>
      <c r="N1372" s="265"/>
      <c r="O1372" s="128" t="s">
        <v>41</v>
      </c>
      <c r="P1372" s="128">
        <v>1</v>
      </c>
      <c r="Q1372" s="177" t="e">
        <f>(((D1372*G1372)/1000)*E1372)*B1372+(N1372*#REF!)</f>
        <v>#VALUE!</v>
      </c>
    </row>
    <row r="1373" spans="1:17" ht="12.75">
      <c r="A1373" s="350">
        <v>3381</v>
      </c>
      <c r="B1373" s="114"/>
      <c r="C1373" s="128" t="s">
        <v>41</v>
      </c>
      <c r="D1373" s="128">
        <v>1</v>
      </c>
      <c r="E1373" s="203">
        <v>150</v>
      </c>
      <c r="F1373" s="118">
        <f>G1373*137/1000*E1373</f>
        <v>2454.4919999999997</v>
      </c>
      <c r="G1373" s="142">
        <v>119.44</v>
      </c>
      <c r="H1373" s="132">
        <v>1000</v>
      </c>
      <c r="I1373" s="133" t="s">
        <v>1615</v>
      </c>
      <c r="J1373" s="161" t="s">
        <v>1727</v>
      </c>
      <c r="K1373" s="180" t="s">
        <v>1154</v>
      </c>
      <c r="L1373" s="143" t="s">
        <v>198</v>
      </c>
      <c r="M1373" s="321">
        <v>110</v>
      </c>
      <c r="N1373" s="265"/>
      <c r="O1373" s="128" t="s">
        <v>41</v>
      </c>
      <c r="P1373" s="128">
        <v>1</v>
      </c>
      <c r="Q1373" s="177" t="e">
        <f>(((D1373*G1373)/1000)*E1373)*B1373+(N1373*#REF!)</f>
        <v>#VALUE!</v>
      </c>
    </row>
    <row r="1374" spans="1:17" ht="12.75">
      <c r="A1374" s="350">
        <v>3382</v>
      </c>
      <c r="B1374" s="114"/>
      <c r="C1374" s="128" t="s">
        <v>41</v>
      </c>
      <c r="D1374" s="128">
        <v>1</v>
      </c>
      <c r="E1374" s="203">
        <v>150</v>
      </c>
      <c r="F1374" s="118">
        <f>G1374*137/1000*E1374</f>
        <v>2454.4919999999997</v>
      </c>
      <c r="G1374" s="142">
        <v>119.44</v>
      </c>
      <c r="H1374" s="132">
        <v>1000</v>
      </c>
      <c r="I1374" s="133" t="s">
        <v>1615</v>
      </c>
      <c r="J1374" s="161" t="s">
        <v>1727</v>
      </c>
      <c r="K1374" s="180" t="s">
        <v>1156</v>
      </c>
      <c r="L1374" s="143" t="s">
        <v>198</v>
      </c>
      <c r="M1374" s="321">
        <v>110</v>
      </c>
      <c r="N1374" s="265"/>
      <c r="O1374" s="128" t="s">
        <v>41</v>
      </c>
      <c r="P1374" s="128">
        <v>1</v>
      </c>
      <c r="Q1374" s="177" t="e">
        <f>(((D1374*G1374)/1000)*E1374)*B1374+(N1374*#REF!)</f>
        <v>#VALUE!</v>
      </c>
    </row>
    <row r="1375" spans="1:17" ht="12.75">
      <c r="A1375" s="265">
        <v>3383</v>
      </c>
      <c r="B1375" s="114"/>
      <c r="C1375" s="128" t="s">
        <v>41</v>
      </c>
      <c r="D1375" s="128">
        <v>1</v>
      </c>
      <c r="E1375" s="203">
        <v>150</v>
      </c>
      <c r="F1375" s="118">
        <f>G1375*137/1000*E1375</f>
        <v>2454.4919999999997</v>
      </c>
      <c r="G1375" s="142">
        <v>119.44</v>
      </c>
      <c r="H1375" s="132">
        <v>1000</v>
      </c>
      <c r="I1375" s="133" t="s">
        <v>1615</v>
      </c>
      <c r="J1375" s="161" t="s">
        <v>1727</v>
      </c>
      <c r="K1375" s="180" t="s">
        <v>1158</v>
      </c>
      <c r="L1375" s="143" t="s">
        <v>198</v>
      </c>
      <c r="M1375" s="321">
        <v>110</v>
      </c>
      <c r="N1375" s="265"/>
      <c r="O1375" s="128" t="s">
        <v>41</v>
      </c>
      <c r="P1375" s="128">
        <v>1</v>
      </c>
      <c r="Q1375" s="177" t="e">
        <f>(((D1375*G1375)/1000)*E1375)*B1375+(N1375*#REF!)</f>
        <v>#VALUE!</v>
      </c>
    </row>
    <row r="1376" spans="1:17" ht="12.75">
      <c r="A1376" s="350">
        <v>3384</v>
      </c>
      <c r="B1376" s="114"/>
      <c r="C1376" s="128" t="s">
        <v>41</v>
      </c>
      <c r="D1376" s="128">
        <v>1</v>
      </c>
      <c r="E1376" s="203">
        <v>150</v>
      </c>
      <c r="F1376" s="118">
        <f>G1376*137/1000*E1376</f>
        <v>2454.4919999999997</v>
      </c>
      <c r="G1376" s="142">
        <v>119.44</v>
      </c>
      <c r="H1376" s="132">
        <v>1000</v>
      </c>
      <c r="I1376" s="133" t="s">
        <v>1615</v>
      </c>
      <c r="J1376" s="161" t="s">
        <v>1730</v>
      </c>
      <c r="K1376" s="180" t="s">
        <v>1160</v>
      </c>
      <c r="L1376" s="143" t="s">
        <v>198</v>
      </c>
      <c r="M1376" s="321">
        <v>110</v>
      </c>
      <c r="N1376" s="265"/>
      <c r="O1376" s="128" t="s">
        <v>41</v>
      </c>
      <c r="P1376" s="128">
        <v>1</v>
      </c>
      <c r="Q1376" s="177" t="e">
        <f>(((D1376*G1376)/1000)*E1376)*B1376+(N1376*#REF!)</f>
        <v>#VALUE!</v>
      </c>
    </row>
    <row r="1377" spans="1:17" ht="12.75">
      <c r="A1377" s="350">
        <v>3385</v>
      </c>
      <c r="B1377" s="114"/>
      <c r="C1377" s="128" t="s">
        <v>41</v>
      </c>
      <c r="D1377" s="128">
        <v>1</v>
      </c>
      <c r="E1377" s="203">
        <v>150</v>
      </c>
      <c r="F1377" s="118">
        <f>G1377*137/1000*E1377</f>
        <v>1956.1544999999999</v>
      </c>
      <c r="G1377" s="142">
        <v>95.19</v>
      </c>
      <c r="H1377" s="132">
        <v>1000</v>
      </c>
      <c r="I1377" s="133" t="s">
        <v>1615</v>
      </c>
      <c r="J1377" s="161" t="s">
        <v>1727</v>
      </c>
      <c r="K1377" s="180" t="s">
        <v>1758</v>
      </c>
      <c r="L1377" s="143" t="s">
        <v>198</v>
      </c>
      <c r="M1377" s="321">
        <v>110</v>
      </c>
      <c r="N1377" s="265"/>
      <c r="O1377" s="128" t="s">
        <v>41</v>
      </c>
      <c r="P1377" s="128">
        <v>1</v>
      </c>
      <c r="Q1377" s="177" t="e">
        <f>(((D1377*G1377)/1000)*E1377)*B1377+(N1377*#REF!)</f>
        <v>#VALUE!</v>
      </c>
    </row>
    <row r="1378" spans="1:17" ht="12.75">
      <c r="A1378" s="350">
        <v>3386</v>
      </c>
      <c r="B1378" s="114"/>
      <c r="C1378" s="128" t="s">
        <v>41</v>
      </c>
      <c r="D1378" s="128">
        <v>1</v>
      </c>
      <c r="E1378" s="203">
        <v>150</v>
      </c>
      <c r="F1378" s="118">
        <f>G1378*137/1000*E1378</f>
        <v>2130.213</v>
      </c>
      <c r="G1378" s="142">
        <v>103.66</v>
      </c>
      <c r="H1378" s="132">
        <v>1000</v>
      </c>
      <c r="I1378" s="133" t="s">
        <v>1615</v>
      </c>
      <c r="J1378" s="161" t="s">
        <v>1727</v>
      </c>
      <c r="K1378" s="180" t="s">
        <v>814</v>
      </c>
      <c r="L1378" s="143" t="s">
        <v>198</v>
      </c>
      <c r="M1378" s="321">
        <v>110</v>
      </c>
      <c r="N1378" s="265"/>
      <c r="O1378" s="128" t="s">
        <v>41</v>
      </c>
      <c r="P1378" s="128">
        <v>1</v>
      </c>
      <c r="Q1378" s="177" t="e">
        <f>(((D1378*G1378)/1000)*E1378)*B1378+(N1378*#REF!)</f>
        <v>#VALUE!</v>
      </c>
    </row>
    <row r="1379" spans="1:17" ht="12.75">
      <c r="A1379" s="265">
        <v>3387</v>
      </c>
      <c r="B1379" s="174"/>
      <c r="C1379" s="128" t="s">
        <v>41</v>
      </c>
      <c r="D1379" s="128">
        <v>1</v>
      </c>
      <c r="E1379" s="203">
        <v>150</v>
      </c>
      <c r="F1379" s="118">
        <f>G1379*137/1000*E1379</f>
        <v>1921.0140000000001</v>
      </c>
      <c r="G1379" s="142">
        <v>93.48</v>
      </c>
      <c r="H1379" s="132">
        <v>1000</v>
      </c>
      <c r="I1379" s="133" t="s">
        <v>1615</v>
      </c>
      <c r="J1379" s="161" t="s">
        <v>1727</v>
      </c>
      <c r="K1379" s="180" t="s">
        <v>815</v>
      </c>
      <c r="L1379" s="143" t="s">
        <v>198</v>
      </c>
      <c r="M1379" s="321">
        <v>110</v>
      </c>
      <c r="N1379" s="265"/>
      <c r="O1379" s="128" t="s">
        <v>41</v>
      </c>
      <c r="P1379" s="128">
        <v>1</v>
      </c>
      <c r="Q1379" s="177" t="e">
        <f>(((D1379*G1379)/1000)*E1379)*B1379+(N1379*#REF!)</f>
        <v>#VALUE!</v>
      </c>
    </row>
    <row r="1380" spans="1:17" ht="12.75">
      <c r="A1380" s="350">
        <v>3388</v>
      </c>
      <c r="B1380" s="114"/>
      <c r="C1380" s="128" t="s">
        <v>41</v>
      </c>
      <c r="D1380" s="128">
        <v>1</v>
      </c>
      <c r="E1380" s="203">
        <v>150</v>
      </c>
      <c r="F1380" s="118">
        <f>G1380*137/1000*E1380</f>
        <v>2033.2169999999999</v>
      </c>
      <c r="G1380" s="142">
        <v>98.94</v>
      </c>
      <c r="H1380" s="132">
        <v>1000</v>
      </c>
      <c r="I1380" s="133" t="s">
        <v>1615</v>
      </c>
      <c r="J1380" s="161" t="s">
        <v>1730</v>
      </c>
      <c r="K1380" s="180" t="s">
        <v>816</v>
      </c>
      <c r="L1380" s="143" t="s">
        <v>198</v>
      </c>
      <c r="M1380" s="321">
        <v>110</v>
      </c>
      <c r="N1380" s="265"/>
      <c r="O1380" s="128" t="s">
        <v>41</v>
      </c>
      <c r="P1380" s="128">
        <v>1</v>
      </c>
      <c r="Q1380" s="177" t="e">
        <f>(((D1380*G1380)/1000)*E1380)*B1380+(N1380*#REF!)</f>
        <v>#VALUE!</v>
      </c>
    </row>
    <row r="1381" spans="1:17" ht="12.75">
      <c r="A1381" s="350">
        <v>3051</v>
      </c>
      <c r="B1381" s="148"/>
      <c r="C1381" s="128" t="s">
        <v>41</v>
      </c>
      <c r="D1381" s="128">
        <v>1</v>
      </c>
      <c r="E1381" s="203">
        <v>150</v>
      </c>
      <c r="F1381" s="118">
        <f>G1381*137/1000*E1381</f>
        <v>2505.8669999999997</v>
      </c>
      <c r="G1381" s="142">
        <v>121.94</v>
      </c>
      <c r="H1381" s="132">
        <v>1000</v>
      </c>
      <c r="I1381" s="133" t="s">
        <v>1615</v>
      </c>
      <c r="J1381" s="161" t="s">
        <v>1759</v>
      </c>
      <c r="K1381" s="180" t="s">
        <v>1760</v>
      </c>
      <c r="L1381" s="143" t="s">
        <v>198</v>
      </c>
      <c r="M1381" s="321">
        <v>110</v>
      </c>
      <c r="N1381" s="265"/>
      <c r="O1381" s="128" t="s">
        <v>41</v>
      </c>
      <c r="P1381" s="128">
        <v>1</v>
      </c>
      <c r="Q1381" s="177" t="e">
        <f>(((D1381*G1381)/1000)*E1381)*B1381+(N1381*#REF!)</f>
        <v>#VALUE!</v>
      </c>
    </row>
    <row r="1382" spans="1:17" ht="12.75">
      <c r="A1382" s="350">
        <v>3052</v>
      </c>
      <c r="B1382" s="114"/>
      <c r="C1382" s="128" t="s">
        <v>41</v>
      </c>
      <c r="D1382" s="128">
        <v>1</v>
      </c>
      <c r="E1382" s="203">
        <v>150</v>
      </c>
      <c r="F1382" s="118">
        <f>G1382*137/1000*E1382</f>
        <v>4456.062</v>
      </c>
      <c r="G1382" s="142">
        <v>216.84</v>
      </c>
      <c r="H1382" s="132">
        <v>1000</v>
      </c>
      <c r="I1382" s="133" t="s">
        <v>1615</v>
      </c>
      <c r="J1382" s="161" t="s">
        <v>1759</v>
      </c>
      <c r="K1382" s="180" t="s">
        <v>1761</v>
      </c>
      <c r="L1382" s="143" t="s">
        <v>198</v>
      </c>
      <c r="M1382" s="321">
        <v>110</v>
      </c>
      <c r="N1382" s="265"/>
      <c r="O1382" s="128" t="s">
        <v>41</v>
      </c>
      <c r="P1382" s="128">
        <v>1</v>
      </c>
      <c r="Q1382" s="177" t="e">
        <f>(((D1382*G1382)/1000)*E1382)*B1382+(N1382*#REF!)</f>
        <v>#VALUE!</v>
      </c>
    </row>
    <row r="1383" spans="1:17" ht="12.75">
      <c r="A1383" s="350">
        <v>3053</v>
      </c>
      <c r="B1383" s="114"/>
      <c r="C1383" s="128" t="s">
        <v>41</v>
      </c>
      <c r="D1383" s="128">
        <v>1</v>
      </c>
      <c r="E1383" s="203">
        <v>150</v>
      </c>
      <c r="F1383" s="118">
        <f>G1383*137/1000*E1383</f>
        <v>3937.1745</v>
      </c>
      <c r="G1383" s="142">
        <v>191.59</v>
      </c>
      <c r="H1383" s="132">
        <v>1000</v>
      </c>
      <c r="I1383" s="133" t="s">
        <v>1615</v>
      </c>
      <c r="J1383" s="161" t="s">
        <v>1759</v>
      </c>
      <c r="K1383" s="180" t="s">
        <v>1762</v>
      </c>
      <c r="L1383" s="143" t="s">
        <v>198</v>
      </c>
      <c r="M1383" s="321">
        <v>110</v>
      </c>
      <c r="N1383" s="265"/>
      <c r="O1383" s="128" t="s">
        <v>41</v>
      </c>
      <c r="P1383" s="128">
        <v>1</v>
      </c>
      <c r="Q1383" s="177" t="e">
        <f>(((D1383*G1383)/1000)*E1383)*B1383+(N1383*#REF!)</f>
        <v>#VALUE!</v>
      </c>
    </row>
    <row r="1384" spans="1:17" ht="12.75">
      <c r="A1384" s="350">
        <v>3054</v>
      </c>
      <c r="B1384" s="148"/>
      <c r="C1384" s="128" t="s">
        <v>41</v>
      </c>
      <c r="D1384" s="128">
        <v>1</v>
      </c>
      <c r="E1384" s="203">
        <v>150</v>
      </c>
      <c r="F1384" s="118">
        <f>G1384*137/1000*E1384</f>
        <v>2361.4005</v>
      </c>
      <c r="G1384" s="142">
        <v>114.91</v>
      </c>
      <c r="H1384" s="132">
        <v>1000</v>
      </c>
      <c r="I1384" s="133" t="s">
        <v>1615</v>
      </c>
      <c r="J1384" s="161" t="s">
        <v>1759</v>
      </c>
      <c r="K1384" s="180" t="s">
        <v>857</v>
      </c>
      <c r="L1384" s="143" t="s">
        <v>198</v>
      </c>
      <c r="M1384" s="321">
        <v>110</v>
      </c>
      <c r="N1384" s="265"/>
      <c r="O1384" s="128" t="s">
        <v>41</v>
      </c>
      <c r="P1384" s="128">
        <v>1</v>
      </c>
      <c r="Q1384" s="177" t="e">
        <f>(((D1384*G1384)/1000)*E1384)*B1384+(N1384*#REF!)</f>
        <v>#VALUE!</v>
      </c>
    </row>
    <row r="1385" spans="1:17" ht="12.75">
      <c r="A1385" s="350">
        <v>3391</v>
      </c>
      <c r="B1385" s="148"/>
      <c r="C1385" s="128" t="s">
        <v>41</v>
      </c>
      <c r="D1385" s="128">
        <v>1</v>
      </c>
      <c r="E1385" s="203">
        <v>150</v>
      </c>
      <c r="F1385" s="118">
        <f>G1385*137/1000*E1385</f>
        <v>2508.1274999999996</v>
      </c>
      <c r="G1385" s="142">
        <v>122.05</v>
      </c>
      <c r="H1385" s="132">
        <v>1000</v>
      </c>
      <c r="I1385" s="133" t="s">
        <v>1615</v>
      </c>
      <c r="J1385" s="161" t="s">
        <v>1759</v>
      </c>
      <c r="K1385" s="180" t="s">
        <v>415</v>
      </c>
      <c r="L1385" s="143" t="s">
        <v>198</v>
      </c>
      <c r="M1385" s="321">
        <v>110</v>
      </c>
      <c r="N1385" s="265"/>
      <c r="O1385" s="128" t="s">
        <v>41</v>
      </c>
      <c r="P1385" s="128">
        <v>1</v>
      </c>
      <c r="Q1385" s="177" t="e">
        <f>(((D1385*G1385)/1000)*E1385)*B1385+(N1385*#REF!)</f>
        <v>#VALUE!</v>
      </c>
    </row>
    <row r="1386" spans="1:17" ht="12.75">
      <c r="A1386" s="350">
        <v>3392</v>
      </c>
      <c r="B1386" s="114"/>
      <c r="C1386" s="128" t="s">
        <v>41</v>
      </c>
      <c r="D1386" s="128">
        <v>1</v>
      </c>
      <c r="E1386" s="203">
        <v>150</v>
      </c>
      <c r="F1386" s="118">
        <f>G1386*137/1000*E1386</f>
        <v>4098.2865</v>
      </c>
      <c r="G1386" s="142">
        <v>199.43</v>
      </c>
      <c r="H1386" s="132">
        <v>1000</v>
      </c>
      <c r="I1386" s="133" t="s">
        <v>1615</v>
      </c>
      <c r="J1386" s="161" t="s">
        <v>1759</v>
      </c>
      <c r="K1386" s="180" t="s">
        <v>1763</v>
      </c>
      <c r="L1386" s="143" t="s">
        <v>198</v>
      </c>
      <c r="M1386" s="321">
        <v>110</v>
      </c>
      <c r="N1386" s="265"/>
      <c r="O1386" s="128" t="s">
        <v>41</v>
      </c>
      <c r="P1386" s="128">
        <v>1</v>
      </c>
      <c r="Q1386" s="177" t="e">
        <f>(((D1386*G1386)/1000)*E1386)*B1386+(N1386*#REF!)</f>
        <v>#VALUE!</v>
      </c>
    </row>
    <row r="1387" spans="1:17" ht="12.75">
      <c r="A1387" s="350">
        <v>3393</v>
      </c>
      <c r="B1387" s="148"/>
      <c r="C1387" s="128" t="s">
        <v>41</v>
      </c>
      <c r="D1387" s="128">
        <v>1</v>
      </c>
      <c r="E1387" s="203">
        <v>150</v>
      </c>
      <c r="F1387" s="118">
        <f>G1387*137/1000*E1387</f>
        <v>3029.6865000000003</v>
      </c>
      <c r="G1387" s="142">
        <v>147.43</v>
      </c>
      <c r="H1387" s="132">
        <v>1000</v>
      </c>
      <c r="I1387" s="133" t="s">
        <v>1615</v>
      </c>
      <c r="J1387" s="161" t="s">
        <v>1759</v>
      </c>
      <c r="K1387" s="180" t="s">
        <v>1134</v>
      </c>
      <c r="L1387" s="143" t="s">
        <v>198</v>
      </c>
      <c r="M1387" s="321">
        <v>110</v>
      </c>
      <c r="N1387" s="265"/>
      <c r="O1387" s="128" t="s">
        <v>41</v>
      </c>
      <c r="P1387" s="128">
        <v>1</v>
      </c>
      <c r="Q1387" s="177" t="e">
        <f>(((D1387*G1387)/1000)*E1387)*B1387+(N1387*#REF!)</f>
        <v>#VALUE!</v>
      </c>
    </row>
    <row r="1388" spans="1:17" ht="12.75">
      <c r="A1388" s="350">
        <v>3394</v>
      </c>
      <c r="B1388" s="114"/>
      <c r="C1388" s="128" t="s">
        <v>41</v>
      </c>
      <c r="D1388" s="128">
        <v>1</v>
      </c>
      <c r="E1388" s="203">
        <v>150</v>
      </c>
      <c r="F1388" s="118">
        <f>G1388*137/1000*E1388</f>
        <v>4509.2865</v>
      </c>
      <c r="G1388" s="142">
        <v>219.43</v>
      </c>
      <c r="H1388" s="132">
        <v>1000</v>
      </c>
      <c r="I1388" s="133" t="s">
        <v>1615</v>
      </c>
      <c r="J1388" s="161" t="s">
        <v>1759</v>
      </c>
      <c r="K1388" s="180" t="s">
        <v>1136</v>
      </c>
      <c r="L1388" s="143" t="s">
        <v>198</v>
      </c>
      <c r="M1388" s="321">
        <v>110</v>
      </c>
      <c r="N1388" s="265"/>
      <c r="O1388" s="128" t="s">
        <v>41</v>
      </c>
      <c r="P1388" s="128">
        <v>1</v>
      </c>
      <c r="Q1388" s="177" t="e">
        <f>(((D1388*G1388)/1000)*E1388)*B1388+(N1388*#REF!)</f>
        <v>#VALUE!</v>
      </c>
    </row>
    <row r="1389" spans="1:17" ht="12.75">
      <c r="A1389" s="350">
        <v>3056</v>
      </c>
      <c r="B1389" s="148"/>
      <c r="C1389" s="128" t="s">
        <v>41</v>
      </c>
      <c r="D1389" s="128">
        <v>1</v>
      </c>
      <c r="E1389" s="203">
        <v>150</v>
      </c>
      <c r="F1389" s="118">
        <f>G1389*137/1000*E1389</f>
        <v>2292.3525</v>
      </c>
      <c r="G1389" s="142">
        <v>111.55</v>
      </c>
      <c r="H1389" s="132">
        <v>1000</v>
      </c>
      <c r="I1389" s="133" t="s">
        <v>1615</v>
      </c>
      <c r="J1389" s="161" t="s">
        <v>272</v>
      </c>
      <c r="K1389" s="180" t="s">
        <v>1732</v>
      </c>
      <c r="L1389" s="143" t="s">
        <v>198</v>
      </c>
      <c r="M1389" s="321">
        <v>111</v>
      </c>
      <c r="N1389" s="265"/>
      <c r="O1389" s="128" t="s">
        <v>41</v>
      </c>
      <c r="P1389" s="128">
        <v>1</v>
      </c>
      <c r="Q1389" s="177" t="e">
        <f>(((D1389*G1389)/1000)*E1389)*B1389+(N1389*#REF!)</f>
        <v>#VALUE!</v>
      </c>
    </row>
    <row r="1390" spans="1:17" ht="12.75">
      <c r="A1390" s="350">
        <v>3057</v>
      </c>
      <c r="B1390" s="148"/>
      <c r="C1390" s="128" t="s">
        <v>41</v>
      </c>
      <c r="D1390" s="128">
        <v>1</v>
      </c>
      <c r="E1390" s="203">
        <v>150</v>
      </c>
      <c r="F1390" s="118">
        <f>G1390*137/1000*E1390</f>
        <v>2007.5294999999999</v>
      </c>
      <c r="G1390" s="142">
        <v>97.69</v>
      </c>
      <c r="H1390" s="132">
        <v>1000</v>
      </c>
      <c r="I1390" s="133" t="s">
        <v>1615</v>
      </c>
      <c r="J1390" s="161" t="s">
        <v>272</v>
      </c>
      <c r="K1390" s="173" t="s">
        <v>548</v>
      </c>
      <c r="L1390" s="143" t="s">
        <v>198</v>
      </c>
      <c r="M1390" s="321">
        <v>111</v>
      </c>
      <c r="N1390" s="265"/>
      <c r="O1390" s="128" t="s">
        <v>41</v>
      </c>
      <c r="P1390" s="128">
        <v>1</v>
      </c>
      <c r="Q1390" s="177" t="e">
        <f>(((D1390*G1390)/1000)*E1390)*B1390+(N1390*#REF!)</f>
        <v>#VALUE!</v>
      </c>
    </row>
    <row r="1391" spans="1:17" ht="12.75">
      <c r="A1391" s="350">
        <v>3058</v>
      </c>
      <c r="B1391" s="148"/>
      <c r="C1391" s="128" t="s">
        <v>41</v>
      </c>
      <c r="D1391" s="128">
        <v>1</v>
      </c>
      <c r="E1391" s="203">
        <v>150</v>
      </c>
      <c r="F1391" s="118">
        <f>G1391*137/1000*E1391</f>
        <v>2428.8044999999997</v>
      </c>
      <c r="G1391" s="142">
        <v>118.19</v>
      </c>
      <c r="H1391" s="132">
        <v>1000</v>
      </c>
      <c r="I1391" s="133" t="s">
        <v>1615</v>
      </c>
      <c r="J1391" s="161" t="s">
        <v>272</v>
      </c>
      <c r="K1391" s="180" t="s">
        <v>551</v>
      </c>
      <c r="L1391" s="143" t="s">
        <v>198</v>
      </c>
      <c r="M1391" s="321">
        <v>111</v>
      </c>
      <c r="N1391" s="265"/>
      <c r="O1391" s="128" t="s">
        <v>41</v>
      </c>
      <c r="P1391" s="128">
        <v>1</v>
      </c>
      <c r="Q1391" s="177" t="e">
        <f>(((D1391*G1391)/1000)*E1391)*B1391+(N1391*#REF!)</f>
        <v>#VALUE!</v>
      </c>
    </row>
    <row r="1392" spans="1:17" ht="12.75">
      <c r="A1392" s="350">
        <v>3059</v>
      </c>
      <c r="B1392" s="148"/>
      <c r="C1392" s="128" t="s">
        <v>41</v>
      </c>
      <c r="D1392" s="128">
        <v>1</v>
      </c>
      <c r="E1392" s="203">
        <v>150</v>
      </c>
      <c r="F1392" s="118">
        <f>G1392*137/1000*E1392</f>
        <v>4259.604</v>
      </c>
      <c r="G1392" s="142">
        <v>207.28</v>
      </c>
      <c r="H1392" s="132">
        <v>1000</v>
      </c>
      <c r="I1392" s="133" t="s">
        <v>1615</v>
      </c>
      <c r="J1392" s="161" t="s">
        <v>272</v>
      </c>
      <c r="K1392" s="180" t="s">
        <v>1733</v>
      </c>
      <c r="L1392" s="143" t="s">
        <v>198</v>
      </c>
      <c r="M1392" s="321">
        <v>111</v>
      </c>
      <c r="N1392" s="265"/>
      <c r="O1392" s="128" t="s">
        <v>41</v>
      </c>
      <c r="P1392" s="128">
        <v>1</v>
      </c>
      <c r="Q1392" s="177" t="e">
        <f>(((D1392*G1392)/1000)*E1392)*B1392+(N1392*#REF!)</f>
        <v>#VALUE!</v>
      </c>
    </row>
    <row r="1393" spans="1:17" ht="12.75">
      <c r="A1393" s="350">
        <v>3061</v>
      </c>
      <c r="B1393" s="148"/>
      <c r="C1393" s="128" t="s">
        <v>41</v>
      </c>
      <c r="D1393" s="128">
        <v>1</v>
      </c>
      <c r="E1393" s="203">
        <v>150</v>
      </c>
      <c r="F1393" s="118">
        <f>G1393*137/1000*E1393</f>
        <v>2155.9004999999997</v>
      </c>
      <c r="G1393" s="142">
        <v>104.91</v>
      </c>
      <c r="H1393" s="132">
        <v>1000</v>
      </c>
      <c r="I1393" s="133" t="s">
        <v>1615</v>
      </c>
      <c r="J1393" s="161" t="s">
        <v>272</v>
      </c>
      <c r="K1393" s="180" t="s">
        <v>1734</v>
      </c>
      <c r="L1393" s="143" t="s">
        <v>198</v>
      </c>
      <c r="M1393" s="321">
        <v>111</v>
      </c>
      <c r="N1393" s="265"/>
      <c r="O1393" s="128" t="s">
        <v>41</v>
      </c>
      <c r="P1393" s="128">
        <v>1</v>
      </c>
      <c r="Q1393" s="177" t="e">
        <f>(((D1393*G1393)/1000)*E1393)*B1393+(N1393*#REF!)</f>
        <v>#VALUE!</v>
      </c>
    </row>
    <row r="1394" spans="1:17" ht="12.75">
      <c r="A1394" s="350">
        <v>3062</v>
      </c>
      <c r="B1394" s="148"/>
      <c r="C1394" s="128" t="s">
        <v>41</v>
      </c>
      <c r="D1394" s="128">
        <v>1</v>
      </c>
      <c r="E1394" s="203">
        <v>150</v>
      </c>
      <c r="F1394" s="118">
        <f>G1394*137/1000*E1394</f>
        <v>2668.212</v>
      </c>
      <c r="G1394" s="142">
        <v>129.84</v>
      </c>
      <c r="H1394" s="132">
        <v>1000</v>
      </c>
      <c r="I1394" s="133" t="s">
        <v>1615</v>
      </c>
      <c r="J1394" s="161" t="s">
        <v>272</v>
      </c>
      <c r="K1394" s="180" t="s">
        <v>286</v>
      </c>
      <c r="L1394" s="143" t="s">
        <v>198</v>
      </c>
      <c r="M1394" s="321">
        <v>111</v>
      </c>
      <c r="N1394" s="265"/>
      <c r="O1394" s="128" t="s">
        <v>41</v>
      </c>
      <c r="P1394" s="128">
        <v>1</v>
      </c>
      <c r="Q1394" s="177" t="e">
        <f>(((D1394*G1394)/1000)*E1394)*B1394+(N1394*#REF!)</f>
        <v>#VALUE!</v>
      </c>
    </row>
    <row r="1395" spans="1:17" ht="12.75">
      <c r="A1395" s="350">
        <v>3063</v>
      </c>
      <c r="B1395" s="148"/>
      <c r="C1395" s="128" t="s">
        <v>41</v>
      </c>
      <c r="D1395" s="128">
        <v>1</v>
      </c>
      <c r="E1395" s="203">
        <v>150</v>
      </c>
      <c r="F1395" s="118">
        <f>G1395*137/1000*E1395</f>
        <v>2130.213</v>
      </c>
      <c r="G1395" s="142">
        <v>103.66</v>
      </c>
      <c r="H1395" s="132">
        <v>1000</v>
      </c>
      <c r="I1395" s="133" t="s">
        <v>1615</v>
      </c>
      <c r="J1395" s="161" t="s">
        <v>272</v>
      </c>
      <c r="K1395" s="180" t="s">
        <v>559</v>
      </c>
      <c r="L1395" s="143" t="s">
        <v>198</v>
      </c>
      <c r="M1395" s="321">
        <v>111</v>
      </c>
      <c r="N1395" s="265"/>
      <c r="O1395" s="128" t="s">
        <v>41</v>
      </c>
      <c r="P1395" s="128">
        <v>1</v>
      </c>
      <c r="Q1395" s="177" t="e">
        <f>(((D1395*G1395)/1000)*E1395)*B1395+(N1395*#REF!)</f>
        <v>#VALUE!</v>
      </c>
    </row>
    <row r="1396" spans="1:17" ht="12.75">
      <c r="A1396" s="350">
        <v>3064</v>
      </c>
      <c r="B1396" s="148"/>
      <c r="C1396" s="128" t="s">
        <v>41</v>
      </c>
      <c r="D1396" s="128">
        <v>1</v>
      </c>
      <c r="E1396" s="203">
        <v>150</v>
      </c>
      <c r="F1396" s="118">
        <f>G1396*137/1000*E1396</f>
        <v>2155.9004999999997</v>
      </c>
      <c r="G1396" s="142">
        <v>104.91</v>
      </c>
      <c r="H1396" s="132">
        <v>1000</v>
      </c>
      <c r="I1396" s="133" t="s">
        <v>1615</v>
      </c>
      <c r="J1396" s="161" t="s">
        <v>272</v>
      </c>
      <c r="K1396" s="180" t="s">
        <v>1735</v>
      </c>
      <c r="L1396" s="143" t="s">
        <v>198</v>
      </c>
      <c r="M1396" s="321">
        <v>111</v>
      </c>
      <c r="N1396" s="265"/>
      <c r="O1396" s="128" t="s">
        <v>41</v>
      </c>
      <c r="P1396" s="128">
        <v>1</v>
      </c>
      <c r="Q1396" s="177" t="e">
        <f>(((D1396*G1396)/1000)*E1396)*B1396+(N1396*#REF!)</f>
        <v>#VALUE!</v>
      </c>
    </row>
    <row r="1397" spans="1:17" ht="12.75">
      <c r="A1397" s="350">
        <v>3066</v>
      </c>
      <c r="B1397" s="148"/>
      <c r="C1397" s="128" t="s">
        <v>41</v>
      </c>
      <c r="D1397" s="128">
        <v>1</v>
      </c>
      <c r="E1397" s="203">
        <v>150</v>
      </c>
      <c r="F1397" s="118">
        <f>G1397*137/1000*E1397</f>
        <v>2155.9004999999997</v>
      </c>
      <c r="G1397" s="142">
        <v>104.91</v>
      </c>
      <c r="H1397" s="132">
        <v>1000</v>
      </c>
      <c r="I1397" s="133" t="s">
        <v>1615</v>
      </c>
      <c r="J1397" s="161" t="s">
        <v>272</v>
      </c>
      <c r="K1397" s="135" t="s">
        <v>553</v>
      </c>
      <c r="L1397" s="143" t="s">
        <v>198</v>
      </c>
      <c r="M1397" s="321">
        <v>111</v>
      </c>
      <c r="N1397" s="265"/>
      <c r="O1397" s="128" t="s">
        <v>41</v>
      </c>
      <c r="P1397" s="128">
        <v>1</v>
      </c>
      <c r="Q1397" s="177" t="e">
        <f>(((D1397*G1397)/1000)*E1397)*B1397+(N1397*#REF!)</f>
        <v>#VALUE!</v>
      </c>
    </row>
    <row r="1398" spans="1:17" ht="12.75">
      <c r="A1398" s="350">
        <v>3067</v>
      </c>
      <c r="B1398" s="148"/>
      <c r="C1398" s="147" t="s">
        <v>41</v>
      </c>
      <c r="D1398" s="147">
        <v>1</v>
      </c>
      <c r="E1398" s="203">
        <v>150</v>
      </c>
      <c r="F1398" s="118">
        <f>G1398*137/1000*E1398</f>
        <v>2318.04</v>
      </c>
      <c r="G1398" s="142">
        <v>112.8</v>
      </c>
      <c r="H1398" s="132">
        <v>1000</v>
      </c>
      <c r="I1398" s="133" t="s">
        <v>1615</v>
      </c>
      <c r="J1398" s="161" t="s">
        <v>272</v>
      </c>
      <c r="K1398" s="180" t="s">
        <v>284</v>
      </c>
      <c r="L1398" s="143" t="s">
        <v>198</v>
      </c>
      <c r="M1398" s="321">
        <v>111</v>
      </c>
      <c r="N1398" s="265"/>
      <c r="O1398" s="147" t="s">
        <v>41</v>
      </c>
      <c r="P1398" s="147">
        <v>1</v>
      </c>
      <c r="Q1398" s="177" t="e">
        <f>(((D1398*G1398)/1000)*E1398)*B1398+(N1398*#REF!)</f>
        <v>#VALUE!</v>
      </c>
    </row>
    <row r="1399" spans="1:17" ht="12.75">
      <c r="A1399" s="350">
        <v>3068</v>
      </c>
      <c r="B1399" s="148"/>
      <c r="C1399" s="128" t="s">
        <v>41</v>
      </c>
      <c r="D1399" s="128">
        <v>1</v>
      </c>
      <c r="E1399" s="203">
        <v>150</v>
      </c>
      <c r="F1399" s="118">
        <f>G1399*137/1000*E1399</f>
        <v>2343.7275</v>
      </c>
      <c r="G1399" s="142">
        <v>114.05</v>
      </c>
      <c r="H1399" s="132">
        <v>1000</v>
      </c>
      <c r="I1399" s="133" t="s">
        <v>1615</v>
      </c>
      <c r="J1399" s="161" t="s">
        <v>272</v>
      </c>
      <c r="K1399" s="180" t="s">
        <v>1764</v>
      </c>
      <c r="L1399" s="143" t="s">
        <v>198</v>
      </c>
      <c r="M1399" s="321">
        <v>111</v>
      </c>
      <c r="N1399" s="265"/>
      <c r="O1399" s="128" t="s">
        <v>41</v>
      </c>
      <c r="P1399" s="128">
        <v>1</v>
      </c>
      <c r="Q1399" s="177" t="e">
        <f>(((D1399*G1399)/1000)*E1399)*B1399+(N1399*#REF!)</f>
        <v>#VALUE!</v>
      </c>
    </row>
    <row r="1400" spans="1:17" ht="12.75">
      <c r="A1400" s="350">
        <v>3069</v>
      </c>
      <c r="B1400" s="148"/>
      <c r="C1400" s="128" t="s">
        <v>41</v>
      </c>
      <c r="D1400" s="128">
        <v>1</v>
      </c>
      <c r="E1400" s="203">
        <v>150</v>
      </c>
      <c r="F1400" s="118">
        <f>G1400*137/1000*E1400</f>
        <v>2830.3514999999998</v>
      </c>
      <c r="G1400" s="142">
        <v>137.73</v>
      </c>
      <c r="H1400" s="132">
        <v>1000</v>
      </c>
      <c r="I1400" s="133" t="s">
        <v>1615</v>
      </c>
      <c r="J1400" s="161" t="s">
        <v>272</v>
      </c>
      <c r="K1400" s="180" t="s">
        <v>1765</v>
      </c>
      <c r="L1400" s="143" t="s">
        <v>198</v>
      </c>
      <c r="M1400" s="321">
        <v>111</v>
      </c>
      <c r="N1400" s="265"/>
      <c r="O1400" s="128" t="s">
        <v>41</v>
      </c>
      <c r="P1400" s="128">
        <v>1</v>
      </c>
      <c r="Q1400" s="177" t="e">
        <f>(((D1400*G1400)/1000)*E1400)*B1400+(N1400*#REF!)</f>
        <v>#VALUE!</v>
      </c>
    </row>
    <row r="1401" spans="1:17" ht="12.75">
      <c r="A1401" s="350">
        <v>3071</v>
      </c>
      <c r="B1401" s="148"/>
      <c r="C1401" s="128" t="s">
        <v>41</v>
      </c>
      <c r="D1401" s="128">
        <v>1</v>
      </c>
      <c r="E1401" s="203">
        <v>150</v>
      </c>
      <c r="F1401" s="118">
        <f>G1401*137/1000*E1401</f>
        <v>2505.8669999999997</v>
      </c>
      <c r="G1401" s="142">
        <v>121.94</v>
      </c>
      <c r="H1401" s="132">
        <v>1000</v>
      </c>
      <c r="I1401" s="133" t="s">
        <v>1615</v>
      </c>
      <c r="J1401" s="161" t="s">
        <v>272</v>
      </c>
      <c r="K1401" s="180" t="s">
        <v>846</v>
      </c>
      <c r="L1401" s="143" t="s">
        <v>198</v>
      </c>
      <c r="M1401" s="321">
        <v>111</v>
      </c>
      <c r="N1401" s="265"/>
      <c r="O1401" s="128" t="s">
        <v>41</v>
      </c>
      <c r="P1401" s="128">
        <v>1</v>
      </c>
      <c r="Q1401" s="177" t="e">
        <f>(((D1401*G1401)/1000)*E1401)*B1401+(N1401*#REF!)</f>
        <v>#VALUE!</v>
      </c>
    </row>
    <row r="1402" spans="1:17" ht="12.75">
      <c r="A1402" s="350">
        <v>3072</v>
      </c>
      <c r="B1402" s="148"/>
      <c r="C1402" s="128" t="s">
        <v>41</v>
      </c>
      <c r="D1402" s="128">
        <v>1</v>
      </c>
      <c r="E1402" s="203">
        <v>150</v>
      </c>
      <c r="F1402" s="118">
        <f>G1402*137/1000*E1402</f>
        <v>2480.1795</v>
      </c>
      <c r="G1402" s="142">
        <v>120.69</v>
      </c>
      <c r="H1402" s="132">
        <v>1000</v>
      </c>
      <c r="I1402" s="133" t="s">
        <v>1615</v>
      </c>
      <c r="J1402" s="161" t="s">
        <v>272</v>
      </c>
      <c r="K1402" s="180" t="s">
        <v>1766</v>
      </c>
      <c r="L1402" s="143" t="s">
        <v>198</v>
      </c>
      <c r="M1402" s="321">
        <v>111</v>
      </c>
      <c r="N1402" s="265"/>
      <c r="O1402" s="128" t="s">
        <v>41</v>
      </c>
      <c r="P1402" s="128">
        <v>1</v>
      </c>
      <c r="Q1402" s="177" t="e">
        <f>(((D1402*G1402)/1000)*E1402)*B1402+(N1402*#REF!)</f>
        <v>#VALUE!</v>
      </c>
    </row>
    <row r="1403" spans="1:17" ht="12.75">
      <c r="A1403" s="350">
        <v>3073</v>
      </c>
      <c r="B1403" s="148"/>
      <c r="C1403" s="128" t="s">
        <v>41</v>
      </c>
      <c r="D1403" s="128">
        <v>1</v>
      </c>
      <c r="E1403" s="203">
        <v>150</v>
      </c>
      <c r="F1403" s="118">
        <f>G1403*137/1000*E1403</f>
        <v>3267.6555</v>
      </c>
      <c r="G1403" s="142">
        <v>159.01</v>
      </c>
      <c r="H1403" s="132">
        <v>1000</v>
      </c>
      <c r="I1403" s="133" t="s">
        <v>1615</v>
      </c>
      <c r="J1403" s="161" t="s">
        <v>272</v>
      </c>
      <c r="K1403" s="180" t="s">
        <v>850</v>
      </c>
      <c r="L1403" s="143" t="s">
        <v>198</v>
      </c>
      <c r="M1403" s="321">
        <v>111</v>
      </c>
      <c r="N1403" s="265"/>
      <c r="O1403" s="128" t="s">
        <v>41</v>
      </c>
      <c r="P1403" s="128">
        <v>1</v>
      </c>
      <c r="Q1403" s="177" t="e">
        <f>(((D1403*G1403)/1000)*E1403)*B1403+(N1403*#REF!)</f>
        <v>#VALUE!</v>
      </c>
    </row>
    <row r="1404" spans="1:17" ht="12.75">
      <c r="A1404" s="350">
        <v>3074</v>
      </c>
      <c r="B1404" s="148"/>
      <c r="C1404" s="128" t="s">
        <v>41</v>
      </c>
      <c r="D1404" s="128">
        <v>1</v>
      </c>
      <c r="E1404" s="203">
        <v>150</v>
      </c>
      <c r="F1404" s="118">
        <f>G1404*137/1000*E1404</f>
        <v>2155.9004999999997</v>
      </c>
      <c r="G1404" s="142">
        <v>104.91</v>
      </c>
      <c r="H1404" s="132">
        <v>1000</v>
      </c>
      <c r="I1404" s="133" t="s">
        <v>1615</v>
      </c>
      <c r="J1404" s="161" t="s">
        <v>272</v>
      </c>
      <c r="K1404" s="180" t="s">
        <v>1767</v>
      </c>
      <c r="L1404" s="143" t="s">
        <v>198</v>
      </c>
      <c r="M1404" s="321">
        <v>111</v>
      </c>
      <c r="N1404" s="265"/>
      <c r="O1404" s="128" t="s">
        <v>41</v>
      </c>
      <c r="P1404" s="128">
        <v>1</v>
      </c>
      <c r="Q1404" s="177" t="e">
        <f>(((D1404*G1404)/1000)*E1404)*B1404+(N1404*#REF!)</f>
        <v>#VALUE!</v>
      </c>
    </row>
    <row r="1405" spans="1:17" ht="12.75">
      <c r="A1405" s="350">
        <v>3112</v>
      </c>
      <c r="B1405" s="114"/>
      <c r="C1405" s="128" t="s">
        <v>41</v>
      </c>
      <c r="D1405" s="128">
        <v>1</v>
      </c>
      <c r="E1405" s="203">
        <v>150</v>
      </c>
      <c r="F1405" s="118">
        <f>G1405*137/1000*E1405</f>
        <v>2830.3514999999998</v>
      </c>
      <c r="G1405" s="142">
        <v>137.73</v>
      </c>
      <c r="H1405" s="132">
        <v>1000</v>
      </c>
      <c r="I1405" s="133" t="s">
        <v>1615</v>
      </c>
      <c r="J1405" s="161" t="s">
        <v>272</v>
      </c>
      <c r="K1405" s="180" t="s">
        <v>1768</v>
      </c>
      <c r="L1405" s="143" t="s">
        <v>198</v>
      </c>
      <c r="M1405" s="321">
        <v>112</v>
      </c>
      <c r="N1405" s="265"/>
      <c r="O1405" s="128" t="s">
        <v>41</v>
      </c>
      <c r="P1405" s="128">
        <v>1</v>
      </c>
      <c r="Q1405" s="177" t="e">
        <f>(((D1405*G1405)/1000)*E1405)*B1405+(N1405*#REF!)</f>
        <v>#VALUE!</v>
      </c>
    </row>
    <row r="1406" spans="1:17" ht="12.75">
      <c r="A1406" s="350">
        <v>3111</v>
      </c>
      <c r="B1406" s="148"/>
      <c r="C1406" s="128" t="s">
        <v>41</v>
      </c>
      <c r="D1406" s="128">
        <v>1</v>
      </c>
      <c r="E1406" s="203">
        <v>150</v>
      </c>
      <c r="F1406" s="118">
        <f>G1406*137/1000*E1406</f>
        <v>3081.0615000000003</v>
      </c>
      <c r="G1406" s="142">
        <v>149.93</v>
      </c>
      <c r="H1406" s="132">
        <v>1000</v>
      </c>
      <c r="I1406" s="133" t="s">
        <v>1615</v>
      </c>
      <c r="J1406" s="161" t="s">
        <v>272</v>
      </c>
      <c r="K1406" s="180" t="s">
        <v>1769</v>
      </c>
      <c r="L1406" s="143" t="s">
        <v>198</v>
      </c>
      <c r="M1406" s="321">
        <v>112</v>
      </c>
      <c r="N1406" s="265"/>
      <c r="O1406" s="128" t="s">
        <v>41</v>
      </c>
      <c r="P1406" s="128">
        <v>1</v>
      </c>
      <c r="Q1406" s="177" t="e">
        <f>(((D1406*G1406)/1000)*E1406)*B1406+(N1406*#REF!)</f>
        <v>#VALUE!</v>
      </c>
    </row>
    <row r="1407" spans="1:17" ht="12.75">
      <c r="A1407" s="350">
        <v>3396</v>
      </c>
      <c r="B1407" s="114"/>
      <c r="C1407" s="128" t="s">
        <v>41</v>
      </c>
      <c r="D1407" s="128">
        <v>1</v>
      </c>
      <c r="E1407" s="203">
        <v>150</v>
      </c>
      <c r="F1407" s="118">
        <f>G1407*137/1000*E1407</f>
        <v>3337.9365</v>
      </c>
      <c r="G1407" s="142">
        <v>162.43</v>
      </c>
      <c r="H1407" s="132">
        <v>1000</v>
      </c>
      <c r="I1407" s="133" t="s">
        <v>1615</v>
      </c>
      <c r="J1407" s="161" t="s">
        <v>272</v>
      </c>
      <c r="K1407" s="180" t="s">
        <v>1770</v>
      </c>
      <c r="L1407" s="143" t="s">
        <v>198</v>
      </c>
      <c r="M1407" s="321">
        <v>112</v>
      </c>
      <c r="N1407" s="265"/>
      <c r="O1407" s="128" t="s">
        <v>41</v>
      </c>
      <c r="P1407" s="128">
        <v>1</v>
      </c>
      <c r="Q1407" s="177" t="e">
        <f>(((D1407*G1407)/1000)*E1407)*B1407+(N1407*#REF!)</f>
        <v>#VALUE!</v>
      </c>
    </row>
    <row r="1408" spans="1:17" ht="12.75">
      <c r="A1408" s="350">
        <v>3397</v>
      </c>
      <c r="B1408" s="148"/>
      <c r="C1408" s="128" t="s">
        <v>41</v>
      </c>
      <c r="D1408" s="128">
        <v>1</v>
      </c>
      <c r="E1408" s="203">
        <v>150</v>
      </c>
      <c r="F1408" s="118">
        <f>G1408*137/1000*E1408</f>
        <v>2318.04</v>
      </c>
      <c r="G1408" s="142">
        <v>112.8</v>
      </c>
      <c r="H1408" s="132">
        <v>1000</v>
      </c>
      <c r="I1408" s="133" t="s">
        <v>1615</v>
      </c>
      <c r="J1408" s="161" t="s">
        <v>272</v>
      </c>
      <c r="K1408" s="180" t="s">
        <v>1130</v>
      </c>
      <c r="L1408" s="143" t="s">
        <v>198</v>
      </c>
      <c r="M1408" s="321">
        <v>112</v>
      </c>
      <c r="N1408" s="265"/>
      <c r="O1408" s="128" t="s">
        <v>41</v>
      </c>
      <c r="P1408" s="128">
        <v>1</v>
      </c>
      <c r="Q1408" s="177" t="e">
        <f>(((D1408*G1408)/1000)*E1408)*B1408+(N1408*#REF!)</f>
        <v>#VALUE!</v>
      </c>
    </row>
    <row r="1409" spans="1:17" ht="12.75">
      <c r="A1409" s="350">
        <v>3076</v>
      </c>
      <c r="B1409" s="114"/>
      <c r="C1409" s="128" t="s">
        <v>41</v>
      </c>
      <c r="D1409" s="128">
        <v>1</v>
      </c>
      <c r="E1409" s="203">
        <v>150</v>
      </c>
      <c r="F1409" s="118">
        <f>G1409*137/1000*E1409</f>
        <v>4502.094000000001</v>
      </c>
      <c r="G1409" s="142">
        <v>219.08</v>
      </c>
      <c r="H1409" s="132">
        <v>1000</v>
      </c>
      <c r="I1409" s="133" t="s">
        <v>1615</v>
      </c>
      <c r="J1409" s="161" t="s">
        <v>272</v>
      </c>
      <c r="K1409" s="180" t="s">
        <v>1115</v>
      </c>
      <c r="L1409" s="143" t="s">
        <v>198</v>
      </c>
      <c r="M1409" s="321">
        <v>112</v>
      </c>
      <c r="N1409" s="265"/>
      <c r="O1409" s="128" t="s">
        <v>41</v>
      </c>
      <c r="P1409" s="128">
        <v>1</v>
      </c>
      <c r="Q1409" s="177" t="e">
        <f>(((D1409*G1409)/1000)*E1409)*B1409+(N1409*#REF!)</f>
        <v>#VALUE!</v>
      </c>
    </row>
    <row r="1410" spans="1:17" ht="12.75">
      <c r="A1410" s="350">
        <v>3077</v>
      </c>
      <c r="B1410" s="114"/>
      <c r="C1410" s="128" t="s">
        <v>41</v>
      </c>
      <c r="D1410" s="128">
        <v>1</v>
      </c>
      <c r="E1410" s="203">
        <v>150</v>
      </c>
      <c r="F1410" s="118">
        <f>G1410*137/1000*E1410</f>
        <v>5543.3625</v>
      </c>
      <c r="G1410" s="142">
        <v>269.75</v>
      </c>
      <c r="H1410" s="132">
        <v>1000</v>
      </c>
      <c r="I1410" s="133" t="s">
        <v>1615</v>
      </c>
      <c r="J1410" s="161" t="s">
        <v>272</v>
      </c>
      <c r="K1410" s="180" t="s">
        <v>1117</v>
      </c>
      <c r="L1410" s="143" t="s">
        <v>198</v>
      </c>
      <c r="M1410" s="321">
        <v>112</v>
      </c>
      <c r="N1410" s="265"/>
      <c r="O1410" s="128" t="s">
        <v>41</v>
      </c>
      <c r="P1410" s="128">
        <v>1</v>
      </c>
      <c r="Q1410" s="177" t="e">
        <f>(((D1410*G1410)/1000)*E1410)*B1410+(N1410*#REF!)</f>
        <v>#VALUE!</v>
      </c>
    </row>
    <row r="1411" spans="1:17" ht="12.75">
      <c r="A1411" s="350">
        <v>3078</v>
      </c>
      <c r="B1411" s="114"/>
      <c r="C1411" s="128" t="s">
        <v>41</v>
      </c>
      <c r="D1411" s="128">
        <v>1</v>
      </c>
      <c r="E1411" s="203">
        <v>150</v>
      </c>
      <c r="F1411" s="118">
        <f>G1411*137/1000*E1411</f>
        <v>5543.3625</v>
      </c>
      <c r="G1411" s="142">
        <v>269.75</v>
      </c>
      <c r="H1411" s="132">
        <v>1000</v>
      </c>
      <c r="I1411" s="133" t="s">
        <v>1615</v>
      </c>
      <c r="J1411" s="161" t="s">
        <v>272</v>
      </c>
      <c r="K1411" s="180" t="s">
        <v>1119</v>
      </c>
      <c r="L1411" s="143" t="s">
        <v>198</v>
      </c>
      <c r="M1411" s="321">
        <v>112</v>
      </c>
      <c r="N1411" s="265"/>
      <c r="O1411" s="128" t="s">
        <v>41</v>
      </c>
      <c r="P1411" s="128">
        <v>1</v>
      </c>
      <c r="Q1411" s="177" t="e">
        <f>(((D1411*G1411)/1000)*E1411)*B1411+(N1411*#REF!)</f>
        <v>#VALUE!</v>
      </c>
    </row>
    <row r="1412" spans="1:17" ht="12.75">
      <c r="A1412" s="350">
        <v>3079</v>
      </c>
      <c r="B1412" s="114"/>
      <c r="C1412" s="128" t="s">
        <v>41</v>
      </c>
      <c r="D1412" s="128">
        <v>1</v>
      </c>
      <c r="E1412" s="203">
        <v>150</v>
      </c>
      <c r="F1412" s="118">
        <f>G1412*137/1000*E1412</f>
        <v>3776.268</v>
      </c>
      <c r="G1412" s="142">
        <v>183.76</v>
      </c>
      <c r="H1412" s="132">
        <v>1000</v>
      </c>
      <c r="I1412" s="133" t="s">
        <v>1615</v>
      </c>
      <c r="J1412" s="161" t="s">
        <v>272</v>
      </c>
      <c r="K1412" s="180" t="s">
        <v>1121</v>
      </c>
      <c r="L1412" s="143" t="s">
        <v>198</v>
      </c>
      <c r="M1412" s="321">
        <v>112</v>
      </c>
      <c r="N1412" s="265"/>
      <c r="O1412" s="128" t="s">
        <v>41</v>
      </c>
      <c r="P1412" s="128">
        <v>1</v>
      </c>
      <c r="Q1412" s="177" t="e">
        <f>(((D1412*G1412)/1000)*E1412)*B1412+(N1412*#REF!)</f>
        <v>#VALUE!</v>
      </c>
    </row>
    <row r="1413" spans="1:17" ht="12.75">
      <c r="A1413" s="350">
        <v>3091</v>
      </c>
      <c r="B1413" s="114"/>
      <c r="C1413" s="128" t="s">
        <v>41</v>
      </c>
      <c r="D1413" s="128">
        <v>1</v>
      </c>
      <c r="E1413" s="203">
        <v>150</v>
      </c>
      <c r="F1413" s="118">
        <f>G1413*137/1000*E1413</f>
        <v>2343.7275</v>
      </c>
      <c r="G1413" s="142">
        <v>114.05</v>
      </c>
      <c r="H1413" s="132">
        <v>1000</v>
      </c>
      <c r="I1413" s="133" t="s">
        <v>1615</v>
      </c>
      <c r="J1413" s="161" t="s">
        <v>373</v>
      </c>
      <c r="K1413" s="180" t="s">
        <v>1771</v>
      </c>
      <c r="L1413" s="143" t="s">
        <v>198</v>
      </c>
      <c r="M1413" s="321">
        <v>112</v>
      </c>
      <c r="N1413" s="265"/>
      <c r="O1413" s="128" t="s">
        <v>41</v>
      </c>
      <c r="P1413" s="128">
        <v>1</v>
      </c>
      <c r="Q1413" s="177" t="e">
        <f>(((D1413*G1413)/1000)*E1413)*B1413+(N1413*#REF!)</f>
        <v>#VALUE!</v>
      </c>
    </row>
    <row r="1414" spans="1:17" ht="12.75">
      <c r="A1414" s="350">
        <v>3092</v>
      </c>
      <c r="B1414" s="114"/>
      <c r="C1414" s="128" t="s">
        <v>41</v>
      </c>
      <c r="D1414" s="128">
        <v>1</v>
      </c>
      <c r="E1414" s="203">
        <v>150</v>
      </c>
      <c r="F1414" s="118">
        <f>G1414*137/1000*E1414</f>
        <v>2181.588</v>
      </c>
      <c r="G1414" s="142">
        <v>106.16</v>
      </c>
      <c r="H1414" s="132">
        <v>1000</v>
      </c>
      <c r="I1414" s="133" t="s">
        <v>1615</v>
      </c>
      <c r="J1414" s="161" t="s">
        <v>373</v>
      </c>
      <c r="K1414" s="180" t="s">
        <v>1772</v>
      </c>
      <c r="L1414" s="143" t="s">
        <v>198</v>
      </c>
      <c r="M1414" s="321">
        <v>112</v>
      </c>
      <c r="N1414" s="265"/>
      <c r="O1414" s="128" t="s">
        <v>41</v>
      </c>
      <c r="P1414" s="128">
        <v>1</v>
      </c>
      <c r="Q1414" s="177" t="e">
        <f>(((D1414*G1414)/1000)*E1414)*B1414+(N1414*#REF!)</f>
        <v>#VALUE!</v>
      </c>
    </row>
    <row r="1415" spans="1:17" ht="12.75">
      <c r="A1415" s="350">
        <v>3093</v>
      </c>
      <c r="B1415" s="114"/>
      <c r="C1415" s="128" t="s">
        <v>41</v>
      </c>
      <c r="D1415" s="128">
        <v>1</v>
      </c>
      <c r="E1415" s="203">
        <v>150</v>
      </c>
      <c r="F1415" s="118">
        <f>G1415*137/1000*E1415</f>
        <v>4098.2865</v>
      </c>
      <c r="G1415" s="142">
        <v>199.43</v>
      </c>
      <c r="H1415" s="132">
        <v>1000</v>
      </c>
      <c r="I1415" s="133" t="s">
        <v>1615</v>
      </c>
      <c r="J1415" s="161" t="s">
        <v>373</v>
      </c>
      <c r="K1415" s="180" t="s">
        <v>1773</v>
      </c>
      <c r="L1415" s="143" t="s">
        <v>198</v>
      </c>
      <c r="M1415" s="321">
        <v>112</v>
      </c>
      <c r="N1415" s="265"/>
      <c r="O1415" s="128" t="s">
        <v>41</v>
      </c>
      <c r="P1415" s="128">
        <v>1</v>
      </c>
      <c r="Q1415" s="177" t="e">
        <f>(((D1415*G1415)/1000)*E1415)*B1415+(N1415*#REF!)</f>
        <v>#VALUE!</v>
      </c>
    </row>
    <row r="1416" spans="1:17" ht="12.75">
      <c r="A1416" s="350">
        <v>3094</v>
      </c>
      <c r="B1416" s="114"/>
      <c r="C1416" s="128" t="s">
        <v>41</v>
      </c>
      <c r="D1416" s="128">
        <v>1</v>
      </c>
      <c r="E1416" s="203">
        <v>150</v>
      </c>
      <c r="F1416" s="118">
        <f>G1416*137/1000*E1416</f>
        <v>2155.9004999999997</v>
      </c>
      <c r="G1416" s="142">
        <v>104.91</v>
      </c>
      <c r="H1416" s="132">
        <v>1000</v>
      </c>
      <c r="I1416" s="133" t="s">
        <v>1615</v>
      </c>
      <c r="J1416" s="161" t="s">
        <v>373</v>
      </c>
      <c r="K1416" s="180" t="s">
        <v>1774</v>
      </c>
      <c r="L1416" s="143" t="s">
        <v>198</v>
      </c>
      <c r="M1416" s="321">
        <v>112</v>
      </c>
      <c r="N1416" s="265"/>
      <c r="O1416" s="128" t="s">
        <v>41</v>
      </c>
      <c r="P1416" s="128">
        <v>1</v>
      </c>
      <c r="Q1416" s="177" t="e">
        <f>(((D1416*G1416)/1000)*E1416)*B1416+(N1416*#REF!)</f>
        <v>#VALUE!</v>
      </c>
    </row>
    <row r="1417" spans="1:17" ht="12.75">
      <c r="A1417" s="350">
        <v>3398</v>
      </c>
      <c r="B1417" s="114"/>
      <c r="C1417" s="128" t="s">
        <v>41</v>
      </c>
      <c r="D1417" s="128">
        <v>1</v>
      </c>
      <c r="E1417" s="203">
        <v>150</v>
      </c>
      <c r="F1417" s="118">
        <f>G1417*137/1000*E1417</f>
        <v>2505.8669999999997</v>
      </c>
      <c r="G1417" s="142">
        <v>121.94</v>
      </c>
      <c r="H1417" s="132">
        <v>1000</v>
      </c>
      <c r="I1417" s="133" t="s">
        <v>1615</v>
      </c>
      <c r="J1417" s="161" t="s">
        <v>373</v>
      </c>
      <c r="K1417" s="180" t="s">
        <v>419</v>
      </c>
      <c r="L1417" s="143" t="s">
        <v>198</v>
      </c>
      <c r="M1417" s="321">
        <v>112</v>
      </c>
      <c r="N1417" s="265"/>
      <c r="O1417" s="128" t="s">
        <v>41</v>
      </c>
      <c r="P1417" s="128">
        <v>1</v>
      </c>
      <c r="Q1417" s="177" t="e">
        <f>(((D1417*G1417)/1000)*E1417)*B1417+(N1417*#REF!)</f>
        <v>#VALUE!</v>
      </c>
    </row>
    <row r="1418" spans="1:17" ht="12.75">
      <c r="A1418" s="350">
        <v>3096</v>
      </c>
      <c r="B1418" s="114"/>
      <c r="C1418" s="128" t="s">
        <v>41</v>
      </c>
      <c r="D1418" s="128">
        <v>1</v>
      </c>
      <c r="E1418" s="203">
        <v>150</v>
      </c>
      <c r="F1418" s="118">
        <f>G1418*137/1000*E1418</f>
        <v>2505.8669999999997</v>
      </c>
      <c r="G1418" s="142">
        <v>121.94</v>
      </c>
      <c r="H1418" s="132">
        <v>1000</v>
      </c>
      <c r="I1418" s="133" t="s">
        <v>1615</v>
      </c>
      <c r="J1418" s="161" t="s">
        <v>373</v>
      </c>
      <c r="K1418" s="180" t="s">
        <v>826</v>
      </c>
      <c r="L1418" s="143" t="s">
        <v>198</v>
      </c>
      <c r="M1418" s="321">
        <v>112</v>
      </c>
      <c r="N1418" s="265"/>
      <c r="O1418" s="128" t="s">
        <v>41</v>
      </c>
      <c r="P1418" s="128">
        <v>1</v>
      </c>
      <c r="Q1418" s="177" t="e">
        <f>(((D1418*G1418)/1000)*E1418)*B1418+(N1418*#REF!)</f>
        <v>#VALUE!</v>
      </c>
    </row>
    <row r="1419" spans="1:17" ht="12.75">
      <c r="A1419" s="350">
        <v>3097</v>
      </c>
      <c r="B1419" s="114"/>
      <c r="C1419" s="128" t="s">
        <v>41</v>
      </c>
      <c r="D1419" s="128">
        <v>1</v>
      </c>
      <c r="E1419" s="203">
        <v>150</v>
      </c>
      <c r="F1419" s="118">
        <f>G1419*137/1000*E1419</f>
        <v>3053.5245000000004</v>
      </c>
      <c r="G1419" s="142">
        <v>148.59</v>
      </c>
      <c r="H1419" s="132">
        <v>1000</v>
      </c>
      <c r="I1419" s="133" t="s">
        <v>1615</v>
      </c>
      <c r="J1419" s="161" t="s">
        <v>373</v>
      </c>
      <c r="K1419" s="180" t="s">
        <v>823</v>
      </c>
      <c r="L1419" s="143" t="s">
        <v>198</v>
      </c>
      <c r="M1419" s="321">
        <v>112</v>
      </c>
      <c r="N1419" s="265"/>
      <c r="O1419" s="128" t="s">
        <v>41</v>
      </c>
      <c r="P1419" s="128">
        <v>1</v>
      </c>
      <c r="Q1419" s="177" t="e">
        <f>(((D1419*G1419)/1000)*E1419)*B1419+(N1419*#REF!)</f>
        <v>#VALUE!</v>
      </c>
    </row>
    <row r="1420" spans="1:17" ht="12.75">
      <c r="A1420" s="350">
        <v>3099</v>
      </c>
      <c r="B1420" s="114"/>
      <c r="C1420" s="128" t="s">
        <v>41</v>
      </c>
      <c r="D1420" s="128">
        <v>1</v>
      </c>
      <c r="E1420" s="203">
        <v>150</v>
      </c>
      <c r="F1420" s="118">
        <f>G1420*137/1000*E1420</f>
        <v>2971.3245</v>
      </c>
      <c r="G1420" s="142">
        <v>144.59</v>
      </c>
      <c r="H1420" s="132">
        <v>1000</v>
      </c>
      <c r="I1420" s="133" t="s">
        <v>1615</v>
      </c>
      <c r="J1420" s="161" t="s">
        <v>373</v>
      </c>
      <c r="K1420" s="180" t="s">
        <v>1736</v>
      </c>
      <c r="L1420" s="143" t="s">
        <v>198</v>
      </c>
      <c r="M1420" s="321">
        <v>112</v>
      </c>
      <c r="N1420" s="265"/>
      <c r="O1420" s="128" t="s">
        <v>41</v>
      </c>
      <c r="P1420" s="128">
        <v>1</v>
      </c>
      <c r="Q1420" s="177" t="e">
        <f>(((D1420*G1420)/1000)*E1420)*B1420+(N1420*#REF!)</f>
        <v>#VALUE!</v>
      </c>
    </row>
    <row r="1421" spans="1:17" ht="12.75">
      <c r="A1421" s="350">
        <v>3399</v>
      </c>
      <c r="B1421" s="114"/>
      <c r="C1421" s="128" t="s">
        <v>41</v>
      </c>
      <c r="D1421" s="128">
        <v>1</v>
      </c>
      <c r="E1421" s="203">
        <v>150</v>
      </c>
      <c r="F1421" s="118">
        <f>G1421*137/1000*E1421</f>
        <v>2395.1025</v>
      </c>
      <c r="G1421" s="142">
        <v>116.55</v>
      </c>
      <c r="H1421" s="132">
        <v>1000</v>
      </c>
      <c r="I1421" s="133" t="s">
        <v>1615</v>
      </c>
      <c r="J1421" s="161" t="s">
        <v>373</v>
      </c>
      <c r="K1421" s="180" t="s">
        <v>423</v>
      </c>
      <c r="L1421" s="143" t="s">
        <v>198</v>
      </c>
      <c r="M1421" s="321">
        <v>113</v>
      </c>
      <c r="N1421" s="265"/>
      <c r="O1421" s="128" t="s">
        <v>41</v>
      </c>
      <c r="P1421" s="128">
        <v>1</v>
      </c>
      <c r="Q1421" s="177" t="e">
        <f>(((D1421*G1421)/1000)*E1421)*B1421+(N1421*#REF!)</f>
        <v>#VALUE!</v>
      </c>
    </row>
    <row r="1422" spans="1:17" ht="12.75">
      <c r="A1422" s="350">
        <v>3098</v>
      </c>
      <c r="B1422" s="114"/>
      <c r="C1422" s="128" t="s">
        <v>41</v>
      </c>
      <c r="D1422" s="128">
        <v>1</v>
      </c>
      <c r="E1422" s="203">
        <v>150</v>
      </c>
      <c r="F1422" s="118">
        <f>G1422*137/1000*E1422</f>
        <v>2642.5245</v>
      </c>
      <c r="G1422" s="142">
        <v>128.59</v>
      </c>
      <c r="H1422" s="132">
        <v>1000</v>
      </c>
      <c r="I1422" s="133" t="s">
        <v>1615</v>
      </c>
      <c r="J1422" s="161" t="s">
        <v>373</v>
      </c>
      <c r="K1422" s="180" t="s">
        <v>1775</v>
      </c>
      <c r="L1422" s="143" t="s">
        <v>198</v>
      </c>
      <c r="M1422" s="321">
        <v>113</v>
      </c>
      <c r="N1422" s="265"/>
      <c r="O1422" s="128" t="s">
        <v>41</v>
      </c>
      <c r="P1422" s="128">
        <v>1</v>
      </c>
      <c r="Q1422" s="177" t="e">
        <f>(((D1422*G1422)/1000)*E1422)*B1422+(N1422*#REF!)</f>
        <v>#VALUE!</v>
      </c>
    </row>
    <row r="1423" spans="1:17" ht="12.75">
      <c r="A1423" s="350">
        <v>3400</v>
      </c>
      <c r="B1423" s="114"/>
      <c r="C1423" s="128" t="s">
        <v>41</v>
      </c>
      <c r="D1423" s="128">
        <v>1</v>
      </c>
      <c r="E1423" s="203">
        <v>150</v>
      </c>
      <c r="F1423" s="118">
        <f>G1423*137/1000*E1423</f>
        <v>3216.2805</v>
      </c>
      <c r="G1423" s="142">
        <v>156.51</v>
      </c>
      <c r="H1423" s="132">
        <v>1000</v>
      </c>
      <c r="I1423" s="133" t="s">
        <v>1615</v>
      </c>
      <c r="J1423" s="161" t="s">
        <v>373</v>
      </c>
      <c r="K1423" s="180" t="s">
        <v>830</v>
      </c>
      <c r="L1423" s="143" t="s">
        <v>198</v>
      </c>
      <c r="M1423" s="321">
        <v>113</v>
      </c>
      <c r="N1423" s="265"/>
      <c r="O1423" s="128" t="s">
        <v>41</v>
      </c>
      <c r="P1423" s="128">
        <v>1</v>
      </c>
      <c r="Q1423" s="177" t="e">
        <f>(((D1423*G1423)/1000)*E1423)*B1423+(N1423*#REF!)</f>
        <v>#VALUE!</v>
      </c>
    </row>
    <row r="1424" spans="1:17" ht="12.75">
      <c r="A1424" s="350">
        <v>3401</v>
      </c>
      <c r="B1424" s="114"/>
      <c r="C1424" s="128" t="s">
        <v>41</v>
      </c>
      <c r="D1424" s="128">
        <v>1</v>
      </c>
      <c r="E1424" s="203">
        <v>150</v>
      </c>
      <c r="F1424" s="118">
        <f>G1424*137/1000*E1424</f>
        <v>2318.04</v>
      </c>
      <c r="G1424" s="142">
        <v>112.8</v>
      </c>
      <c r="H1424" s="132">
        <v>1000</v>
      </c>
      <c r="I1424" s="133" t="s">
        <v>1615</v>
      </c>
      <c r="J1424" s="161" t="s">
        <v>373</v>
      </c>
      <c r="K1424" s="180" t="s">
        <v>829</v>
      </c>
      <c r="L1424" s="143" t="s">
        <v>198</v>
      </c>
      <c r="M1424" s="321">
        <v>113</v>
      </c>
      <c r="N1424" s="265"/>
      <c r="O1424" s="128" t="s">
        <v>41</v>
      </c>
      <c r="P1424" s="128">
        <v>1</v>
      </c>
      <c r="Q1424" s="177" t="e">
        <f>(((D1424*G1424)/1000)*E1424)*B1424+(N1424*#REF!)</f>
        <v>#VALUE!</v>
      </c>
    </row>
    <row r="1425" spans="1:17" ht="12.75">
      <c r="A1425" s="350">
        <v>3101</v>
      </c>
      <c r="B1425" s="114"/>
      <c r="C1425" s="128" t="s">
        <v>41</v>
      </c>
      <c r="D1425" s="128">
        <v>1</v>
      </c>
      <c r="E1425" s="203">
        <v>150</v>
      </c>
      <c r="F1425" s="118">
        <f>G1425*137/1000*E1425</f>
        <v>4046.9115</v>
      </c>
      <c r="G1425" s="142">
        <v>196.93</v>
      </c>
      <c r="H1425" s="132">
        <v>1000</v>
      </c>
      <c r="I1425" s="133" t="s">
        <v>1615</v>
      </c>
      <c r="J1425" s="161" t="s">
        <v>373</v>
      </c>
      <c r="K1425" s="180" t="s">
        <v>1776</v>
      </c>
      <c r="L1425" s="143" t="s">
        <v>198</v>
      </c>
      <c r="M1425" s="321">
        <v>113</v>
      </c>
      <c r="N1425" s="265"/>
      <c r="O1425" s="128" t="s">
        <v>41</v>
      </c>
      <c r="P1425" s="128">
        <v>1</v>
      </c>
      <c r="Q1425" s="177" t="e">
        <f>(((D1425*G1425)/1000)*E1425)*B1425+(N1425*#REF!)</f>
        <v>#VALUE!</v>
      </c>
    </row>
    <row r="1426" spans="1:17" ht="12.75">
      <c r="A1426" s="350">
        <v>3102</v>
      </c>
      <c r="B1426" s="114"/>
      <c r="C1426" s="128" t="s">
        <v>41</v>
      </c>
      <c r="D1426" s="128">
        <v>1</v>
      </c>
      <c r="E1426" s="203">
        <v>150</v>
      </c>
      <c r="F1426" s="118">
        <f>G1426*137/1000*E1426</f>
        <v>3454.2495</v>
      </c>
      <c r="G1426" s="142">
        <v>168.09</v>
      </c>
      <c r="H1426" s="132">
        <v>1000</v>
      </c>
      <c r="I1426" s="133" t="s">
        <v>1615</v>
      </c>
      <c r="J1426" s="161" t="s">
        <v>373</v>
      </c>
      <c r="K1426" s="180" t="s">
        <v>1174</v>
      </c>
      <c r="L1426" s="143" t="s">
        <v>198</v>
      </c>
      <c r="M1426" s="321">
        <v>113</v>
      </c>
      <c r="N1426" s="265"/>
      <c r="O1426" s="128" t="s">
        <v>41</v>
      </c>
      <c r="P1426" s="128">
        <v>1</v>
      </c>
      <c r="Q1426" s="177" t="e">
        <f>(((D1426*G1426)/1000)*E1426)*B1426+(N1426*#REF!)</f>
        <v>#VALUE!</v>
      </c>
    </row>
    <row r="1427" spans="1:17" ht="12.75">
      <c r="A1427" s="350">
        <v>3103</v>
      </c>
      <c r="B1427" s="114"/>
      <c r="C1427" s="128" t="s">
        <v>41</v>
      </c>
      <c r="D1427" s="128">
        <v>1</v>
      </c>
      <c r="E1427" s="203">
        <v>150</v>
      </c>
      <c r="F1427" s="118">
        <f>G1427*137/1000*E1427</f>
        <v>3622.143</v>
      </c>
      <c r="G1427" s="142">
        <v>176.26</v>
      </c>
      <c r="H1427" s="132">
        <v>1000</v>
      </c>
      <c r="I1427" s="133" t="s">
        <v>1615</v>
      </c>
      <c r="J1427" s="161" t="s">
        <v>373</v>
      </c>
      <c r="K1427" s="180" t="s">
        <v>569</v>
      </c>
      <c r="L1427" s="143" t="s">
        <v>198</v>
      </c>
      <c r="M1427" s="321">
        <v>113</v>
      </c>
      <c r="N1427" s="265"/>
      <c r="O1427" s="128" t="s">
        <v>41</v>
      </c>
      <c r="P1427" s="128">
        <v>1</v>
      </c>
      <c r="Q1427" s="177" t="e">
        <f>(((D1427*G1427)/1000)*E1427)*B1427+(N1427*#REF!)</f>
        <v>#VALUE!</v>
      </c>
    </row>
    <row r="1428" spans="1:17" ht="12.75">
      <c r="A1428" s="350">
        <v>3104</v>
      </c>
      <c r="B1428" s="114"/>
      <c r="C1428" s="128" t="s">
        <v>41</v>
      </c>
      <c r="D1428" s="128">
        <v>1</v>
      </c>
      <c r="E1428" s="203">
        <v>150</v>
      </c>
      <c r="F1428" s="118">
        <f>G1428*137/1000*E1428</f>
        <v>3937.1745</v>
      </c>
      <c r="G1428" s="142">
        <v>191.59</v>
      </c>
      <c r="H1428" s="132">
        <v>1000</v>
      </c>
      <c r="I1428" s="133" t="s">
        <v>1615</v>
      </c>
      <c r="J1428" s="161" t="s">
        <v>373</v>
      </c>
      <c r="K1428" s="180" t="s">
        <v>1777</v>
      </c>
      <c r="L1428" s="143" t="s">
        <v>198</v>
      </c>
      <c r="M1428" s="321">
        <v>113</v>
      </c>
      <c r="N1428" s="265"/>
      <c r="O1428" s="128" t="s">
        <v>41</v>
      </c>
      <c r="P1428" s="128">
        <v>1</v>
      </c>
      <c r="Q1428" s="177" t="e">
        <f>(((D1428*G1428)/1000)*E1428)*B1428+(N1428*#REF!)</f>
        <v>#VALUE!</v>
      </c>
    </row>
    <row r="1429" spans="1:17" ht="12.75">
      <c r="A1429" s="350">
        <v>3106</v>
      </c>
      <c r="B1429" s="114"/>
      <c r="C1429" s="128" t="s">
        <v>41</v>
      </c>
      <c r="D1429" s="128">
        <v>1</v>
      </c>
      <c r="E1429" s="203">
        <v>150</v>
      </c>
      <c r="F1429" s="118">
        <f>G1429*137/1000*E1429</f>
        <v>3454.2495</v>
      </c>
      <c r="G1429" s="142">
        <v>168.09</v>
      </c>
      <c r="H1429" s="132">
        <v>1000</v>
      </c>
      <c r="I1429" s="133" t="s">
        <v>1615</v>
      </c>
      <c r="J1429" s="161" t="s">
        <v>373</v>
      </c>
      <c r="K1429" s="180" t="s">
        <v>1778</v>
      </c>
      <c r="L1429" s="143" t="s">
        <v>198</v>
      </c>
      <c r="M1429" s="321">
        <v>113</v>
      </c>
      <c r="N1429" s="265"/>
      <c r="O1429" s="128" t="s">
        <v>41</v>
      </c>
      <c r="P1429" s="128">
        <v>1</v>
      </c>
      <c r="Q1429" s="177" t="e">
        <f>(((D1429*G1429)/1000)*E1429)*B1429+(N1429*#REF!)</f>
        <v>#VALUE!</v>
      </c>
    </row>
    <row r="1430" spans="1:17" ht="12.75">
      <c r="A1430" s="350">
        <v>3107</v>
      </c>
      <c r="B1430" s="114"/>
      <c r="C1430" s="147" t="s">
        <v>41</v>
      </c>
      <c r="D1430" s="147">
        <v>1</v>
      </c>
      <c r="E1430" s="203">
        <v>150</v>
      </c>
      <c r="F1430" s="118">
        <f>G1430*137/1000*E1430</f>
        <v>3454.2495</v>
      </c>
      <c r="G1430" s="142">
        <v>168.09</v>
      </c>
      <c r="H1430" s="132">
        <v>1000</v>
      </c>
      <c r="I1430" s="133" t="s">
        <v>1615</v>
      </c>
      <c r="J1430" s="161" t="s">
        <v>373</v>
      </c>
      <c r="K1430" s="180" t="s">
        <v>571</v>
      </c>
      <c r="L1430" s="143" t="s">
        <v>198</v>
      </c>
      <c r="M1430" s="321">
        <v>113</v>
      </c>
      <c r="N1430" s="265"/>
      <c r="O1430" s="147" t="s">
        <v>41</v>
      </c>
      <c r="P1430" s="147">
        <v>1</v>
      </c>
      <c r="Q1430" s="177" t="e">
        <f>(((D1430*G1430)/1000)*E1430)*B1430+(N1430*#REF!)</f>
        <v>#VALUE!</v>
      </c>
    </row>
    <row r="1431" spans="1:17" ht="12.75">
      <c r="A1431" s="350">
        <v>3108</v>
      </c>
      <c r="B1431" s="114"/>
      <c r="C1431" s="128" t="s">
        <v>41</v>
      </c>
      <c r="D1431" s="128">
        <v>1</v>
      </c>
      <c r="E1431" s="203">
        <v>150</v>
      </c>
      <c r="F1431" s="118">
        <f>G1431*137/1000*E1431</f>
        <v>3937.1745</v>
      </c>
      <c r="G1431" s="142">
        <v>191.59</v>
      </c>
      <c r="H1431" s="132">
        <v>1000</v>
      </c>
      <c r="I1431" s="133" t="s">
        <v>1615</v>
      </c>
      <c r="J1431" s="161" t="s">
        <v>373</v>
      </c>
      <c r="K1431" s="180" t="s">
        <v>1779</v>
      </c>
      <c r="L1431" s="143" t="s">
        <v>198</v>
      </c>
      <c r="M1431" s="321">
        <v>113</v>
      </c>
      <c r="N1431" s="265"/>
      <c r="O1431" s="128" t="s">
        <v>41</v>
      </c>
      <c r="P1431" s="128">
        <v>1</v>
      </c>
      <c r="Q1431" s="177" t="e">
        <f>(((D1431*G1431)/1000)*E1431)*B1431+(N1431*#REF!)</f>
        <v>#VALUE!</v>
      </c>
    </row>
    <row r="1432" spans="1:17" ht="12.75">
      <c r="A1432" s="350">
        <v>3109</v>
      </c>
      <c r="B1432" s="114"/>
      <c r="C1432" s="128" t="s">
        <v>41</v>
      </c>
      <c r="D1432" s="128">
        <v>1</v>
      </c>
      <c r="E1432" s="203">
        <v>150</v>
      </c>
      <c r="F1432" s="118">
        <f>G1432*137/1000*E1432</f>
        <v>3454.2495</v>
      </c>
      <c r="G1432" s="142">
        <v>168.09</v>
      </c>
      <c r="H1432" s="132">
        <v>1000</v>
      </c>
      <c r="I1432" s="133" t="s">
        <v>1615</v>
      </c>
      <c r="J1432" s="161" t="s">
        <v>373</v>
      </c>
      <c r="K1432" s="180" t="s">
        <v>1780</v>
      </c>
      <c r="L1432" s="143" t="s">
        <v>198</v>
      </c>
      <c r="M1432" s="321">
        <v>113</v>
      </c>
      <c r="N1432" s="265"/>
      <c r="O1432" s="128" t="s">
        <v>41</v>
      </c>
      <c r="P1432" s="128">
        <v>1</v>
      </c>
      <c r="Q1432" s="177" t="e">
        <f>(((D1432*G1432)/1000)*E1432)*B1432+(N1432*#REF!)</f>
        <v>#VALUE!</v>
      </c>
    </row>
    <row r="1433" spans="1:17" ht="12.75">
      <c r="A1433" s="350">
        <v>3402</v>
      </c>
      <c r="B1433" s="114"/>
      <c r="C1433" s="128" t="s">
        <v>41</v>
      </c>
      <c r="D1433" s="128">
        <v>1</v>
      </c>
      <c r="E1433" s="203">
        <v>150</v>
      </c>
      <c r="F1433" s="118">
        <f>G1433*137/1000*E1433</f>
        <v>3556.9995000000004</v>
      </c>
      <c r="G1433" s="142">
        <v>173.09</v>
      </c>
      <c r="H1433" s="132">
        <v>1000</v>
      </c>
      <c r="I1433" s="133" t="s">
        <v>1615</v>
      </c>
      <c r="J1433" s="161" t="s">
        <v>373</v>
      </c>
      <c r="K1433" s="180" t="s">
        <v>1176</v>
      </c>
      <c r="L1433" s="143" t="s">
        <v>198</v>
      </c>
      <c r="M1433" s="321">
        <v>113</v>
      </c>
      <c r="N1433" s="265"/>
      <c r="O1433" s="128" t="s">
        <v>41</v>
      </c>
      <c r="P1433" s="128">
        <v>1</v>
      </c>
      <c r="Q1433" s="177" t="e">
        <f>(((D1433*G1433)/1000)*E1433)*B1433+(N1433*#REF!)</f>
        <v>#VALUE!</v>
      </c>
    </row>
    <row r="1434" spans="1:17" ht="12.75">
      <c r="A1434" s="350">
        <v>3403</v>
      </c>
      <c r="B1434" s="114"/>
      <c r="C1434" s="147" t="s">
        <v>41</v>
      </c>
      <c r="D1434" s="147">
        <v>1</v>
      </c>
      <c r="E1434" s="203">
        <v>150</v>
      </c>
      <c r="F1434" s="118">
        <f>G1434*137/1000*E1434</f>
        <v>3454.2495</v>
      </c>
      <c r="G1434" s="142">
        <v>168.09</v>
      </c>
      <c r="H1434" s="132">
        <v>1000</v>
      </c>
      <c r="I1434" s="133" t="s">
        <v>1615</v>
      </c>
      <c r="J1434" s="161" t="s">
        <v>373</v>
      </c>
      <c r="K1434" s="180" t="s">
        <v>573</v>
      </c>
      <c r="L1434" s="143" t="s">
        <v>198</v>
      </c>
      <c r="M1434" s="321">
        <v>113</v>
      </c>
      <c r="N1434" s="265"/>
      <c r="O1434" s="147" t="s">
        <v>41</v>
      </c>
      <c r="P1434" s="147">
        <v>1</v>
      </c>
      <c r="Q1434" s="177" t="e">
        <f>(((D1434*G1434)/1000)*E1434)*B1434+(N1434*#REF!)</f>
        <v>#VALUE!</v>
      </c>
    </row>
    <row r="1435" spans="1:17" ht="12.75">
      <c r="A1435" s="350">
        <v>3404</v>
      </c>
      <c r="B1435" s="114"/>
      <c r="C1435" s="128" t="s">
        <v>41</v>
      </c>
      <c r="D1435" s="128">
        <v>1</v>
      </c>
      <c r="E1435" s="203">
        <v>150</v>
      </c>
      <c r="F1435" s="118">
        <f>G1435*137/1000*E1435</f>
        <v>3937.1745</v>
      </c>
      <c r="G1435" s="142">
        <v>191.59</v>
      </c>
      <c r="H1435" s="132">
        <v>1000</v>
      </c>
      <c r="I1435" s="133" t="s">
        <v>1615</v>
      </c>
      <c r="J1435" s="161" t="s">
        <v>373</v>
      </c>
      <c r="K1435" s="180" t="s">
        <v>575</v>
      </c>
      <c r="L1435" s="143" t="s">
        <v>198</v>
      </c>
      <c r="M1435" s="321">
        <v>113</v>
      </c>
      <c r="N1435" s="265"/>
      <c r="O1435" s="128" t="s">
        <v>41</v>
      </c>
      <c r="P1435" s="128">
        <v>1</v>
      </c>
      <c r="Q1435" s="177" t="e">
        <f>(((D1435*G1435)/1000)*E1435)*B1435+(N1435*#REF!)</f>
        <v>#VALUE!</v>
      </c>
    </row>
    <row r="1436" spans="1:17" ht="12.75">
      <c r="A1436" s="350">
        <v>3405</v>
      </c>
      <c r="B1436" s="114"/>
      <c r="C1436" s="128" t="s">
        <v>41</v>
      </c>
      <c r="D1436" s="128">
        <v>1</v>
      </c>
      <c r="E1436" s="203">
        <v>150</v>
      </c>
      <c r="F1436" s="118">
        <f>G1436*137/1000*E1436</f>
        <v>4322.487</v>
      </c>
      <c r="G1436" s="142">
        <v>210.34</v>
      </c>
      <c r="H1436" s="132">
        <v>1000</v>
      </c>
      <c r="I1436" s="133" t="s">
        <v>1615</v>
      </c>
      <c r="J1436" s="161" t="s">
        <v>373</v>
      </c>
      <c r="K1436" s="180" t="s">
        <v>1180</v>
      </c>
      <c r="L1436" s="143" t="s">
        <v>198</v>
      </c>
      <c r="M1436" s="321">
        <v>113</v>
      </c>
      <c r="N1436" s="265"/>
      <c r="O1436" s="128" t="s">
        <v>41</v>
      </c>
      <c r="P1436" s="128">
        <v>1</v>
      </c>
      <c r="Q1436" s="177" t="e">
        <f>(((D1436*G1436)/1000)*E1436)*B1436+(N1436*#REF!)</f>
        <v>#VALUE!</v>
      </c>
    </row>
    <row r="1437" spans="1:17" ht="12.75">
      <c r="A1437" s="350">
        <v>3114</v>
      </c>
      <c r="B1437" s="114"/>
      <c r="C1437" s="128" t="s">
        <v>41</v>
      </c>
      <c r="D1437" s="128">
        <v>1</v>
      </c>
      <c r="E1437" s="203">
        <v>150</v>
      </c>
      <c r="F1437" s="118">
        <f>G1437*137/1000*E1437</f>
        <v>5800.2375</v>
      </c>
      <c r="G1437" s="142">
        <v>282.25</v>
      </c>
      <c r="H1437" s="132">
        <v>1000</v>
      </c>
      <c r="I1437" s="133" t="s">
        <v>1615</v>
      </c>
      <c r="J1437" s="161" t="s">
        <v>258</v>
      </c>
      <c r="K1437" s="180" t="s">
        <v>1781</v>
      </c>
      <c r="L1437" s="143" t="s">
        <v>198</v>
      </c>
      <c r="M1437" s="321">
        <v>114</v>
      </c>
      <c r="N1437" s="265"/>
      <c r="O1437" s="128" t="s">
        <v>41</v>
      </c>
      <c r="P1437" s="128">
        <v>1</v>
      </c>
      <c r="Q1437" s="177" t="e">
        <f>(((D1437*G1437)/1000)*E1437)*B1437+(N1437*#REF!)</f>
        <v>#VALUE!</v>
      </c>
    </row>
    <row r="1438" spans="1:17" ht="12.75">
      <c r="A1438" s="350">
        <v>3406</v>
      </c>
      <c r="B1438" s="114"/>
      <c r="C1438" s="128" t="s">
        <v>41</v>
      </c>
      <c r="D1438" s="128">
        <v>1</v>
      </c>
      <c r="E1438" s="203">
        <v>150</v>
      </c>
      <c r="F1438" s="118">
        <f>G1438*137/1000*E1438</f>
        <v>2668.212</v>
      </c>
      <c r="G1438" s="142">
        <v>129.84</v>
      </c>
      <c r="H1438" s="132">
        <v>1000</v>
      </c>
      <c r="I1438" s="133" t="s">
        <v>1615</v>
      </c>
      <c r="J1438" s="161" t="s">
        <v>258</v>
      </c>
      <c r="K1438" s="180" t="s">
        <v>1782</v>
      </c>
      <c r="L1438" s="143" t="s">
        <v>198</v>
      </c>
      <c r="M1438" s="321">
        <v>114</v>
      </c>
      <c r="N1438" s="265"/>
      <c r="O1438" s="128" t="s">
        <v>41</v>
      </c>
      <c r="P1438" s="128">
        <v>1</v>
      </c>
      <c r="Q1438" s="177" t="e">
        <f>(((D1438*G1438)/1000)*E1438)*B1438+(N1438*#REF!)</f>
        <v>#VALUE!</v>
      </c>
    </row>
    <row r="1439" spans="1:17" ht="12.75">
      <c r="A1439" s="350">
        <v>3113</v>
      </c>
      <c r="B1439" s="114"/>
      <c r="C1439" s="128" t="s">
        <v>41</v>
      </c>
      <c r="D1439" s="128">
        <v>1</v>
      </c>
      <c r="E1439" s="203">
        <v>150</v>
      </c>
      <c r="F1439" s="118">
        <f>G1439*137/1000*E1439</f>
        <v>2894.262</v>
      </c>
      <c r="G1439" s="142">
        <v>140.84</v>
      </c>
      <c r="H1439" s="132">
        <v>1000</v>
      </c>
      <c r="I1439" s="133" t="s">
        <v>1615</v>
      </c>
      <c r="J1439" s="161" t="s">
        <v>258</v>
      </c>
      <c r="K1439" s="180" t="s">
        <v>1238</v>
      </c>
      <c r="L1439" s="143" t="s">
        <v>198</v>
      </c>
      <c r="M1439" s="321">
        <v>114</v>
      </c>
      <c r="N1439" s="265"/>
      <c r="O1439" s="128" t="s">
        <v>41</v>
      </c>
      <c r="P1439" s="128">
        <v>1</v>
      </c>
      <c r="Q1439" s="177" t="e">
        <f>(((D1439*G1439)/1000)*E1439)*B1439+(N1439*#REF!)</f>
        <v>#VALUE!</v>
      </c>
    </row>
    <row r="1440" spans="1:17" ht="12.75">
      <c r="A1440" s="350">
        <v>3407</v>
      </c>
      <c r="B1440" s="114"/>
      <c r="C1440" s="128" t="s">
        <v>41</v>
      </c>
      <c r="D1440" s="128">
        <v>1</v>
      </c>
      <c r="E1440" s="203">
        <v>150</v>
      </c>
      <c r="F1440" s="118">
        <f>G1440*137/1000*E1440</f>
        <v>2335.713</v>
      </c>
      <c r="G1440" s="142">
        <v>113.66</v>
      </c>
      <c r="H1440" s="132">
        <v>1000</v>
      </c>
      <c r="I1440" s="133" t="s">
        <v>1615</v>
      </c>
      <c r="J1440" s="161" t="s">
        <v>258</v>
      </c>
      <c r="K1440" s="180" t="s">
        <v>840</v>
      </c>
      <c r="L1440" s="143" t="s">
        <v>198</v>
      </c>
      <c r="M1440" s="321">
        <v>114</v>
      </c>
      <c r="N1440" s="265"/>
      <c r="O1440" s="128" t="s">
        <v>41</v>
      </c>
      <c r="P1440" s="128">
        <v>1</v>
      </c>
      <c r="Q1440" s="177" t="e">
        <f>(((D1440*G1440)/1000)*E1440)*B1440+(N1440*#REF!)</f>
        <v>#VALUE!</v>
      </c>
    </row>
    <row r="1441" spans="1:17" ht="12.75">
      <c r="A1441" s="350">
        <v>3116</v>
      </c>
      <c r="B1441" s="114"/>
      <c r="C1441" s="128" t="s">
        <v>41</v>
      </c>
      <c r="D1441" s="128">
        <v>1</v>
      </c>
      <c r="E1441" s="203">
        <v>150</v>
      </c>
      <c r="F1441" s="118">
        <f>G1441*137/1000*E1441</f>
        <v>2505.8669999999997</v>
      </c>
      <c r="G1441" s="142">
        <v>121.94</v>
      </c>
      <c r="H1441" s="132">
        <v>1000</v>
      </c>
      <c r="I1441" s="133" t="s">
        <v>1615</v>
      </c>
      <c r="J1441" s="161" t="s">
        <v>258</v>
      </c>
      <c r="K1441" s="180" t="s">
        <v>1783</v>
      </c>
      <c r="L1441" s="143" t="s">
        <v>198</v>
      </c>
      <c r="M1441" s="321">
        <v>114</v>
      </c>
      <c r="N1441" s="265"/>
      <c r="O1441" s="128" t="s">
        <v>41</v>
      </c>
      <c r="P1441" s="128">
        <v>1</v>
      </c>
      <c r="Q1441" s="177" t="e">
        <f>(((D1441*G1441)/1000)*E1441)*B1441+(N1441*#REF!)</f>
        <v>#VALUE!</v>
      </c>
    </row>
    <row r="1442" spans="1:17" ht="12.75">
      <c r="A1442" s="350">
        <v>3117</v>
      </c>
      <c r="B1442" s="114"/>
      <c r="C1442" s="128" t="s">
        <v>41</v>
      </c>
      <c r="D1442" s="128">
        <v>1</v>
      </c>
      <c r="E1442" s="203">
        <v>150</v>
      </c>
      <c r="F1442" s="118">
        <f>G1442*137/1000*E1442</f>
        <v>3132.4365</v>
      </c>
      <c r="G1442" s="142">
        <v>152.43</v>
      </c>
      <c r="H1442" s="132">
        <v>1000</v>
      </c>
      <c r="I1442" s="133" t="s">
        <v>1615</v>
      </c>
      <c r="J1442" s="161" t="s">
        <v>258</v>
      </c>
      <c r="K1442" s="180" t="s">
        <v>1784</v>
      </c>
      <c r="L1442" s="143" t="s">
        <v>198</v>
      </c>
      <c r="M1442" s="321">
        <v>114</v>
      </c>
      <c r="N1442" s="265"/>
      <c r="O1442" s="128" t="s">
        <v>41</v>
      </c>
      <c r="P1442" s="128">
        <v>1</v>
      </c>
      <c r="Q1442" s="177" t="e">
        <f>(((D1442*G1442)/1000)*E1442)*B1442+(N1442*#REF!)</f>
        <v>#VALUE!</v>
      </c>
    </row>
    <row r="1443" spans="1:17" ht="12.75">
      <c r="A1443" s="350">
        <v>3118</v>
      </c>
      <c r="B1443" s="114"/>
      <c r="C1443" s="128" t="s">
        <v>41</v>
      </c>
      <c r="D1443" s="128">
        <v>1</v>
      </c>
      <c r="E1443" s="203">
        <v>150</v>
      </c>
      <c r="F1443" s="118">
        <f>G1443*137/1000*E1443</f>
        <v>2668.212</v>
      </c>
      <c r="G1443" s="142">
        <v>129.84</v>
      </c>
      <c r="H1443" s="132">
        <v>1000</v>
      </c>
      <c r="I1443" s="133" t="s">
        <v>1615</v>
      </c>
      <c r="J1443" s="161" t="s">
        <v>258</v>
      </c>
      <c r="K1443" s="180" t="s">
        <v>1785</v>
      </c>
      <c r="L1443" s="143" t="s">
        <v>198</v>
      </c>
      <c r="M1443" s="321">
        <v>114</v>
      </c>
      <c r="N1443" s="265"/>
      <c r="O1443" s="128" t="s">
        <v>41</v>
      </c>
      <c r="P1443" s="128">
        <v>1</v>
      </c>
      <c r="Q1443" s="177" t="e">
        <f>(((D1443*G1443)/1000)*E1443)*B1443+(N1443*#REF!)</f>
        <v>#VALUE!</v>
      </c>
    </row>
    <row r="1444" spans="1:17" ht="12.75">
      <c r="A1444" s="350">
        <v>3119</v>
      </c>
      <c r="B1444" s="114"/>
      <c r="C1444" s="128" t="s">
        <v>41</v>
      </c>
      <c r="D1444" s="128">
        <v>1</v>
      </c>
      <c r="E1444" s="203">
        <v>150</v>
      </c>
      <c r="F1444" s="118">
        <f>G1444*137/1000*E1444</f>
        <v>2505.8669999999997</v>
      </c>
      <c r="G1444" s="142">
        <v>121.94</v>
      </c>
      <c r="H1444" s="132">
        <v>1000</v>
      </c>
      <c r="I1444" s="133" t="s">
        <v>1615</v>
      </c>
      <c r="J1444" s="161" t="s">
        <v>258</v>
      </c>
      <c r="K1444" s="180" t="s">
        <v>839</v>
      </c>
      <c r="L1444" s="143" t="s">
        <v>198</v>
      </c>
      <c r="M1444" s="321">
        <v>114</v>
      </c>
      <c r="N1444" s="265"/>
      <c r="O1444" s="128" t="s">
        <v>41</v>
      </c>
      <c r="P1444" s="128">
        <v>1</v>
      </c>
      <c r="Q1444" s="177" t="e">
        <f>(((D1444*G1444)/1000)*E1444)*B1444+(N1444*#REF!)</f>
        <v>#VALUE!</v>
      </c>
    </row>
    <row r="1445" spans="1:17" ht="12.75">
      <c r="A1445" s="350">
        <v>3121</v>
      </c>
      <c r="B1445" s="114"/>
      <c r="C1445" s="128" t="s">
        <v>41</v>
      </c>
      <c r="D1445" s="128">
        <v>1</v>
      </c>
      <c r="E1445" s="203">
        <v>150</v>
      </c>
      <c r="F1445" s="118">
        <f>G1445*137/1000*E1445</f>
        <v>2941.9379999999996</v>
      </c>
      <c r="G1445" s="142">
        <v>143.16</v>
      </c>
      <c r="H1445" s="132">
        <v>1000</v>
      </c>
      <c r="I1445" s="133" t="s">
        <v>1615</v>
      </c>
      <c r="J1445" s="161" t="s">
        <v>374</v>
      </c>
      <c r="K1445" s="180" t="s">
        <v>1786</v>
      </c>
      <c r="L1445" s="143" t="s">
        <v>198</v>
      </c>
      <c r="M1445" s="321">
        <v>114</v>
      </c>
      <c r="N1445" s="265"/>
      <c r="O1445" s="128" t="s">
        <v>41</v>
      </c>
      <c r="P1445" s="128">
        <v>1</v>
      </c>
      <c r="Q1445" s="177" t="e">
        <f>(((D1445*G1445)/1000)*E1445)*B1445+(N1445*#REF!)</f>
        <v>#VALUE!</v>
      </c>
    </row>
    <row r="1446" spans="1:17" ht="12.75">
      <c r="A1446" s="350">
        <v>3122</v>
      </c>
      <c r="B1446" s="114"/>
      <c r="C1446" s="128" t="s">
        <v>41</v>
      </c>
      <c r="D1446" s="128">
        <v>1</v>
      </c>
      <c r="E1446" s="203">
        <v>150</v>
      </c>
      <c r="F1446" s="118">
        <f>G1446*137/1000*E1446</f>
        <v>3103.05</v>
      </c>
      <c r="G1446" s="142">
        <v>151</v>
      </c>
      <c r="H1446" s="132">
        <v>1000</v>
      </c>
      <c r="I1446" s="133" t="s">
        <v>1615</v>
      </c>
      <c r="J1446" s="161" t="s">
        <v>374</v>
      </c>
      <c r="K1446" s="180" t="s">
        <v>1787</v>
      </c>
      <c r="L1446" s="143" t="s">
        <v>198</v>
      </c>
      <c r="M1446" s="321">
        <v>114</v>
      </c>
      <c r="N1446" s="265"/>
      <c r="O1446" s="128" t="s">
        <v>41</v>
      </c>
      <c r="P1446" s="128">
        <v>1</v>
      </c>
      <c r="Q1446" s="177" t="e">
        <f>(((D1446*G1446)/1000)*E1446)*B1446+(N1446*#REF!)</f>
        <v>#VALUE!</v>
      </c>
    </row>
    <row r="1447" spans="1:17" ht="12.75">
      <c r="A1447" s="350">
        <v>3123</v>
      </c>
      <c r="B1447" s="114"/>
      <c r="C1447" s="128" t="s">
        <v>41</v>
      </c>
      <c r="D1447" s="128">
        <v>1</v>
      </c>
      <c r="E1447" s="203">
        <v>150</v>
      </c>
      <c r="F1447" s="118">
        <f>G1447*137/1000*E1447</f>
        <v>2800.7595</v>
      </c>
      <c r="G1447" s="142">
        <v>136.29</v>
      </c>
      <c r="H1447" s="132">
        <v>1000</v>
      </c>
      <c r="I1447" s="133" t="s">
        <v>1615</v>
      </c>
      <c r="J1447" s="161" t="s">
        <v>374</v>
      </c>
      <c r="K1447" s="180" t="s">
        <v>1788</v>
      </c>
      <c r="L1447" s="143" t="s">
        <v>198</v>
      </c>
      <c r="M1447" s="321">
        <v>114</v>
      </c>
      <c r="N1447" s="265"/>
      <c r="O1447" s="128" t="s">
        <v>41</v>
      </c>
      <c r="P1447" s="128">
        <v>1</v>
      </c>
      <c r="Q1447" s="177" t="e">
        <f>(((D1447*G1447)/1000)*E1447)*B1447+(N1447*#REF!)</f>
        <v>#VALUE!</v>
      </c>
    </row>
    <row r="1448" spans="1:17" ht="12.75">
      <c r="A1448" s="350">
        <v>3124</v>
      </c>
      <c r="B1448" s="114"/>
      <c r="C1448" s="128" t="s">
        <v>41</v>
      </c>
      <c r="D1448" s="128">
        <v>1</v>
      </c>
      <c r="E1448" s="203">
        <v>150</v>
      </c>
      <c r="F1448" s="118">
        <f>G1448*137/1000*E1448</f>
        <v>7371.901500000001</v>
      </c>
      <c r="G1448" s="142">
        <v>358.73</v>
      </c>
      <c r="H1448" s="132">
        <v>1000</v>
      </c>
      <c r="I1448" s="133" t="s">
        <v>1615</v>
      </c>
      <c r="J1448" s="161" t="s">
        <v>374</v>
      </c>
      <c r="K1448" s="180" t="s">
        <v>1789</v>
      </c>
      <c r="L1448" s="143" t="s">
        <v>198</v>
      </c>
      <c r="M1448" s="321">
        <v>114</v>
      </c>
      <c r="N1448" s="265"/>
      <c r="O1448" s="128" t="s">
        <v>41</v>
      </c>
      <c r="P1448" s="128">
        <v>1</v>
      </c>
      <c r="Q1448" s="177" t="e">
        <f>(((D1448*G1448)/1000)*E1448)*B1448+(N1448*#REF!)</f>
        <v>#VALUE!</v>
      </c>
    </row>
    <row r="1449" spans="1:17" ht="12.75">
      <c r="A1449" s="350">
        <v>3126</v>
      </c>
      <c r="B1449" s="114"/>
      <c r="C1449" s="128" t="s">
        <v>41</v>
      </c>
      <c r="D1449" s="128">
        <v>1</v>
      </c>
      <c r="E1449" s="203">
        <v>150</v>
      </c>
      <c r="F1449" s="118">
        <f>G1449*137/1000*E1449</f>
        <v>2852.1345</v>
      </c>
      <c r="G1449" s="142">
        <v>138.79</v>
      </c>
      <c r="H1449" s="132">
        <v>1000</v>
      </c>
      <c r="I1449" s="133" t="s">
        <v>1615</v>
      </c>
      <c r="J1449" s="161" t="s">
        <v>374</v>
      </c>
      <c r="K1449" s="180" t="s">
        <v>264</v>
      </c>
      <c r="L1449" s="143" t="s">
        <v>198</v>
      </c>
      <c r="M1449" s="321">
        <v>114</v>
      </c>
      <c r="N1449" s="265"/>
      <c r="O1449" s="128" t="s">
        <v>41</v>
      </c>
      <c r="P1449" s="128">
        <v>1</v>
      </c>
      <c r="Q1449" s="177" t="e">
        <f>(((D1449*G1449)/1000)*E1449)*B1449+(N1449*#REF!)</f>
        <v>#VALUE!</v>
      </c>
    </row>
    <row r="1450" spans="1:17" ht="12.75">
      <c r="A1450" s="350">
        <v>3127</v>
      </c>
      <c r="B1450" s="114"/>
      <c r="C1450" s="128" t="s">
        <v>41</v>
      </c>
      <c r="D1450" s="128">
        <v>1</v>
      </c>
      <c r="E1450" s="203">
        <v>150</v>
      </c>
      <c r="F1450" s="118">
        <f>G1450*137/1000*E1450</f>
        <v>3103.05</v>
      </c>
      <c r="G1450" s="142">
        <v>151</v>
      </c>
      <c r="H1450" s="132">
        <v>1000</v>
      </c>
      <c r="I1450" s="133" t="s">
        <v>1615</v>
      </c>
      <c r="J1450" s="161" t="s">
        <v>374</v>
      </c>
      <c r="K1450" s="180" t="s">
        <v>1737</v>
      </c>
      <c r="L1450" s="143" t="s">
        <v>198</v>
      </c>
      <c r="M1450" s="321">
        <v>114</v>
      </c>
      <c r="N1450" s="265"/>
      <c r="O1450" s="128" t="s">
        <v>41</v>
      </c>
      <c r="P1450" s="128">
        <v>1</v>
      </c>
      <c r="Q1450" s="177" t="e">
        <f>(((D1450*G1450)/1000)*E1450)*B1450+(N1450*#REF!)</f>
        <v>#VALUE!</v>
      </c>
    </row>
    <row r="1451" spans="1:17" ht="12.75">
      <c r="A1451" s="350">
        <v>3128</v>
      </c>
      <c r="B1451" s="114"/>
      <c r="C1451" s="128" t="s">
        <v>41</v>
      </c>
      <c r="D1451" s="128">
        <v>1</v>
      </c>
      <c r="E1451" s="203">
        <v>150</v>
      </c>
      <c r="F1451" s="118">
        <f>G1451*137/1000*E1451</f>
        <v>2800.7595</v>
      </c>
      <c r="G1451" s="142">
        <v>136.29</v>
      </c>
      <c r="H1451" s="132">
        <v>1000</v>
      </c>
      <c r="I1451" s="133" t="s">
        <v>1615</v>
      </c>
      <c r="J1451" s="161" t="s">
        <v>374</v>
      </c>
      <c r="K1451" s="180" t="s">
        <v>603</v>
      </c>
      <c r="L1451" s="143" t="s">
        <v>198</v>
      </c>
      <c r="M1451" s="321">
        <v>114</v>
      </c>
      <c r="N1451" s="265"/>
      <c r="O1451" s="128" t="s">
        <v>41</v>
      </c>
      <c r="P1451" s="128">
        <v>1</v>
      </c>
      <c r="Q1451" s="177" t="e">
        <f>(((D1451*G1451)/1000)*E1451)*B1451+(N1451*#REF!)</f>
        <v>#VALUE!</v>
      </c>
    </row>
    <row r="1452" spans="1:17" ht="12.75">
      <c r="A1452" s="350">
        <v>3129</v>
      </c>
      <c r="B1452" s="114"/>
      <c r="C1452" s="128" t="s">
        <v>41</v>
      </c>
      <c r="D1452" s="128">
        <v>1</v>
      </c>
      <c r="E1452" s="203">
        <v>150</v>
      </c>
      <c r="F1452" s="118">
        <f>G1452*137/1000*E1452</f>
        <v>2424.9</v>
      </c>
      <c r="G1452" s="142">
        <v>118</v>
      </c>
      <c r="H1452" s="132">
        <v>1000</v>
      </c>
      <c r="I1452" s="133" t="s">
        <v>1615</v>
      </c>
      <c r="J1452" s="161" t="s">
        <v>374</v>
      </c>
      <c r="K1452" s="180" t="s">
        <v>375</v>
      </c>
      <c r="L1452" s="143" t="s">
        <v>198</v>
      </c>
      <c r="M1452" s="321">
        <v>114</v>
      </c>
      <c r="N1452" s="265"/>
      <c r="O1452" s="128" t="s">
        <v>41</v>
      </c>
      <c r="P1452" s="128">
        <v>1</v>
      </c>
      <c r="Q1452" s="177" t="e">
        <f>(((D1452*G1452)/1000)*E1452)*B1452+(N1452*#REF!)</f>
        <v>#VALUE!</v>
      </c>
    </row>
    <row r="1453" spans="1:17" ht="12.75">
      <c r="A1453" s="350">
        <v>3131</v>
      </c>
      <c r="B1453" s="114"/>
      <c r="C1453" s="128" t="s">
        <v>41</v>
      </c>
      <c r="D1453" s="128">
        <v>1</v>
      </c>
      <c r="E1453" s="203">
        <v>150</v>
      </c>
      <c r="F1453" s="118">
        <f>G1453*137/1000*E1453</f>
        <v>2830.3514999999998</v>
      </c>
      <c r="G1453" s="142">
        <v>137.73</v>
      </c>
      <c r="H1453" s="132">
        <v>1000</v>
      </c>
      <c r="I1453" s="133" t="s">
        <v>1615</v>
      </c>
      <c r="J1453" s="161" t="s">
        <v>374</v>
      </c>
      <c r="K1453" s="180" t="s">
        <v>1790</v>
      </c>
      <c r="L1453" s="143" t="s">
        <v>198</v>
      </c>
      <c r="M1453" s="321">
        <v>115</v>
      </c>
      <c r="N1453" s="265"/>
      <c r="O1453" s="128" t="s">
        <v>41</v>
      </c>
      <c r="P1453" s="128">
        <v>1</v>
      </c>
      <c r="Q1453" s="177" t="e">
        <f>(((D1453*G1453)/1000)*E1453)*B1453+(N1453*#REF!)</f>
        <v>#VALUE!</v>
      </c>
    </row>
    <row r="1454" spans="1:17" ht="12.75">
      <c r="A1454" s="350">
        <v>3132</v>
      </c>
      <c r="B1454" s="114"/>
      <c r="C1454" s="128" t="s">
        <v>41</v>
      </c>
      <c r="D1454" s="128">
        <v>1</v>
      </c>
      <c r="E1454" s="203">
        <v>150</v>
      </c>
      <c r="F1454" s="118">
        <f>G1454*137/1000*E1454</f>
        <v>3267.6555</v>
      </c>
      <c r="G1454" s="142">
        <v>159.01</v>
      </c>
      <c r="H1454" s="132">
        <v>1000</v>
      </c>
      <c r="I1454" s="133" t="s">
        <v>1615</v>
      </c>
      <c r="J1454" s="161" t="s">
        <v>374</v>
      </c>
      <c r="K1454" s="180" t="s">
        <v>1791</v>
      </c>
      <c r="L1454" s="143" t="s">
        <v>198</v>
      </c>
      <c r="M1454" s="321">
        <v>115</v>
      </c>
      <c r="N1454" s="265"/>
      <c r="O1454" s="128" t="s">
        <v>41</v>
      </c>
      <c r="P1454" s="128">
        <v>1</v>
      </c>
      <c r="Q1454" s="177" t="e">
        <f>(((D1454*G1454)/1000)*E1454)*B1454+(N1454*#REF!)</f>
        <v>#VALUE!</v>
      </c>
    </row>
    <row r="1455" spans="1:17" ht="12.75">
      <c r="A1455" s="350">
        <v>3133</v>
      </c>
      <c r="B1455" s="114"/>
      <c r="C1455" s="128" t="s">
        <v>41</v>
      </c>
      <c r="D1455" s="128">
        <v>1</v>
      </c>
      <c r="E1455" s="203">
        <v>150</v>
      </c>
      <c r="F1455" s="118">
        <f>G1455*137/1000*E1455</f>
        <v>2480.1795</v>
      </c>
      <c r="G1455" s="142">
        <v>120.69</v>
      </c>
      <c r="H1455" s="132">
        <v>1000</v>
      </c>
      <c r="I1455" s="133" t="s">
        <v>1615</v>
      </c>
      <c r="J1455" s="161" t="s">
        <v>374</v>
      </c>
      <c r="K1455" s="180" t="s">
        <v>597</v>
      </c>
      <c r="L1455" s="143" t="s">
        <v>198</v>
      </c>
      <c r="M1455" s="321">
        <v>115</v>
      </c>
      <c r="N1455" s="265"/>
      <c r="O1455" s="128" t="s">
        <v>41</v>
      </c>
      <c r="P1455" s="128">
        <v>1</v>
      </c>
      <c r="Q1455" s="177" t="e">
        <f>(((D1455*G1455)/1000)*E1455)*B1455+(N1455*#REF!)</f>
        <v>#VALUE!</v>
      </c>
    </row>
    <row r="1456" spans="1:17" ht="12.75">
      <c r="A1456" s="350">
        <v>3134</v>
      </c>
      <c r="B1456" s="114"/>
      <c r="C1456" s="128" t="s">
        <v>41</v>
      </c>
      <c r="D1456" s="128">
        <v>1</v>
      </c>
      <c r="E1456" s="203">
        <v>150</v>
      </c>
      <c r="F1456" s="118">
        <f>G1456*137/1000*E1456</f>
        <v>2676.2264999999998</v>
      </c>
      <c r="G1456" s="142">
        <v>130.23</v>
      </c>
      <c r="H1456" s="132">
        <v>1000</v>
      </c>
      <c r="I1456" s="133" t="s">
        <v>1615</v>
      </c>
      <c r="J1456" s="161" t="s">
        <v>374</v>
      </c>
      <c r="K1456" s="180" t="s">
        <v>262</v>
      </c>
      <c r="L1456" s="143" t="s">
        <v>198</v>
      </c>
      <c r="M1456" s="321">
        <v>115</v>
      </c>
      <c r="N1456" s="265"/>
      <c r="O1456" s="128" t="s">
        <v>41</v>
      </c>
      <c r="P1456" s="128">
        <v>1</v>
      </c>
      <c r="Q1456" s="177" t="e">
        <f>(((D1456*G1456)/1000)*E1456)*B1456+(N1456*#REF!)</f>
        <v>#VALUE!</v>
      </c>
    </row>
    <row r="1457" spans="1:17" ht="12.75">
      <c r="A1457" s="350">
        <v>3411</v>
      </c>
      <c r="B1457" s="114"/>
      <c r="C1457" s="128" t="s">
        <v>41</v>
      </c>
      <c r="D1457" s="128">
        <v>1</v>
      </c>
      <c r="E1457" s="203">
        <v>150</v>
      </c>
      <c r="F1457" s="118">
        <f>G1457*137/1000*E1457</f>
        <v>3132.4365</v>
      </c>
      <c r="G1457" s="142">
        <v>152.43</v>
      </c>
      <c r="H1457" s="132">
        <v>1000</v>
      </c>
      <c r="I1457" s="133" t="s">
        <v>1615</v>
      </c>
      <c r="J1457" s="161" t="s">
        <v>374</v>
      </c>
      <c r="K1457" s="180" t="s">
        <v>1223</v>
      </c>
      <c r="L1457" s="143" t="s">
        <v>198</v>
      </c>
      <c r="M1457" s="321">
        <v>115</v>
      </c>
      <c r="N1457" s="265"/>
      <c r="O1457" s="128" t="s">
        <v>41</v>
      </c>
      <c r="P1457" s="128">
        <v>1</v>
      </c>
      <c r="Q1457" s="177" t="e">
        <f>(((D1457*G1457)/1000)*E1457)*B1457+(N1457*#REF!)</f>
        <v>#VALUE!</v>
      </c>
    </row>
    <row r="1458" spans="1:17" ht="12.75">
      <c r="A1458" s="350">
        <v>3412</v>
      </c>
      <c r="B1458" s="114"/>
      <c r="C1458" s="128" t="s">
        <v>41</v>
      </c>
      <c r="D1458" s="128">
        <v>1</v>
      </c>
      <c r="E1458" s="203">
        <v>150</v>
      </c>
      <c r="F1458" s="118">
        <f>G1458*137/1000*E1458</f>
        <v>2642.5245</v>
      </c>
      <c r="G1458" s="142">
        <v>128.59</v>
      </c>
      <c r="H1458" s="132">
        <v>1000</v>
      </c>
      <c r="I1458" s="133" t="s">
        <v>1615</v>
      </c>
      <c r="J1458" s="161" t="s">
        <v>374</v>
      </c>
      <c r="K1458" s="180" t="s">
        <v>1225</v>
      </c>
      <c r="L1458" s="143" t="s">
        <v>198</v>
      </c>
      <c r="M1458" s="321">
        <v>115</v>
      </c>
      <c r="N1458" s="265"/>
      <c r="O1458" s="128" t="s">
        <v>41</v>
      </c>
      <c r="P1458" s="128">
        <v>1</v>
      </c>
      <c r="Q1458" s="177" t="e">
        <f>(((D1458*G1458)/1000)*E1458)*B1458+(N1458*#REF!)</f>
        <v>#VALUE!</v>
      </c>
    </row>
    <row r="1459" spans="1:17" ht="12.75">
      <c r="A1459" s="350">
        <v>3413</v>
      </c>
      <c r="B1459" s="114"/>
      <c r="C1459" s="128" t="s">
        <v>41</v>
      </c>
      <c r="D1459" s="128">
        <v>1</v>
      </c>
      <c r="E1459" s="203">
        <v>150</v>
      </c>
      <c r="F1459" s="118">
        <f>G1459*137/1000*E1459</f>
        <v>2830.3514999999998</v>
      </c>
      <c r="G1459" s="142">
        <v>137.73</v>
      </c>
      <c r="H1459" s="132">
        <v>1000</v>
      </c>
      <c r="I1459" s="133" t="s">
        <v>1615</v>
      </c>
      <c r="J1459" s="161" t="s">
        <v>374</v>
      </c>
      <c r="K1459" s="180" t="s">
        <v>1227</v>
      </c>
      <c r="L1459" s="143" t="s">
        <v>198</v>
      </c>
      <c r="M1459" s="321">
        <v>115</v>
      </c>
      <c r="N1459" s="265"/>
      <c r="O1459" s="128" t="s">
        <v>41</v>
      </c>
      <c r="P1459" s="128">
        <v>1</v>
      </c>
      <c r="Q1459" s="177" t="e">
        <f>(((D1459*G1459)/1000)*E1459)*B1459+(N1459*#REF!)</f>
        <v>#VALUE!</v>
      </c>
    </row>
    <row r="1460" spans="1:17" ht="12.75">
      <c r="A1460" s="350">
        <v>3414</v>
      </c>
      <c r="B1460" s="114"/>
      <c r="C1460" s="128" t="s">
        <v>41</v>
      </c>
      <c r="D1460" s="128">
        <v>1</v>
      </c>
      <c r="E1460" s="203">
        <v>150</v>
      </c>
      <c r="F1460" s="118">
        <f>G1460*137/1000*E1460</f>
        <v>3132.4365</v>
      </c>
      <c r="G1460" s="142">
        <v>152.43</v>
      </c>
      <c r="H1460" s="132">
        <v>1000</v>
      </c>
      <c r="I1460" s="133" t="s">
        <v>1615</v>
      </c>
      <c r="J1460" s="161" t="s">
        <v>374</v>
      </c>
      <c r="K1460" s="180" t="s">
        <v>1792</v>
      </c>
      <c r="L1460" s="143" t="s">
        <v>198</v>
      </c>
      <c r="M1460" s="321">
        <v>115</v>
      </c>
      <c r="N1460" s="265"/>
      <c r="O1460" s="128" t="s">
        <v>41</v>
      </c>
      <c r="P1460" s="128">
        <v>1</v>
      </c>
      <c r="Q1460" s="177" t="e">
        <f>(((D1460*G1460)/1000)*E1460)*B1460+(N1460*#REF!)</f>
        <v>#VALUE!</v>
      </c>
    </row>
    <row r="1461" spans="1:17" ht="12.75">
      <c r="A1461" s="350">
        <v>3146</v>
      </c>
      <c r="B1461" s="114"/>
      <c r="C1461" s="128" t="s">
        <v>41</v>
      </c>
      <c r="D1461" s="128">
        <v>1</v>
      </c>
      <c r="E1461" s="203">
        <v>150</v>
      </c>
      <c r="F1461" s="118">
        <f>G1461*137/1000*E1461</f>
        <v>2033.2169999999999</v>
      </c>
      <c r="G1461" s="142">
        <v>98.94</v>
      </c>
      <c r="H1461" s="132">
        <v>1000</v>
      </c>
      <c r="I1461" s="133" t="s">
        <v>1615</v>
      </c>
      <c r="J1461" s="161" t="s">
        <v>1738</v>
      </c>
      <c r="K1461" s="180" t="s">
        <v>1793</v>
      </c>
      <c r="L1461" s="143" t="s">
        <v>198</v>
      </c>
      <c r="M1461" s="321">
        <v>115</v>
      </c>
      <c r="N1461" s="265"/>
      <c r="O1461" s="128" t="s">
        <v>41</v>
      </c>
      <c r="P1461" s="128">
        <v>1</v>
      </c>
      <c r="Q1461" s="177" t="e">
        <f>(((D1461*G1461)/1000)*E1461)*B1461+(N1461*#REF!)</f>
        <v>#VALUE!</v>
      </c>
    </row>
    <row r="1462" spans="1:17" ht="12.75">
      <c r="A1462" s="350">
        <v>3136</v>
      </c>
      <c r="B1462" s="114"/>
      <c r="C1462" s="128" t="s">
        <v>41</v>
      </c>
      <c r="D1462" s="128">
        <v>1</v>
      </c>
      <c r="E1462" s="203">
        <v>150</v>
      </c>
      <c r="F1462" s="118">
        <f>G1462*137/1000*E1462</f>
        <v>3081.0615000000003</v>
      </c>
      <c r="G1462" s="142">
        <v>149.93</v>
      </c>
      <c r="H1462" s="132">
        <v>1000</v>
      </c>
      <c r="I1462" s="133" t="s">
        <v>1615</v>
      </c>
      <c r="J1462" s="161" t="s">
        <v>1738</v>
      </c>
      <c r="K1462" s="180" t="s">
        <v>588</v>
      </c>
      <c r="L1462" s="143" t="s">
        <v>198</v>
      </c>
      <c r="M1462" s="321">
        <v>115</v>
      </c>
      <c r="N1462" s="265"/>
      <c r="O1462" s="128" t="s">
        <v>41</v>
      </c>
      <c r="P1462" s="128">
        <v>1</v>
      </c>
      <c r="Q1462" s="177" t="e">
        <f>(((D1462*G1462)/1000)*E1462)*B1462+(N1462*#REF!)</f>
        <v>#VALUE!</v>
      </c>
    </row>
    <row r="1463" spans="1:17" ht="12.75">
      <c r="A1463" s="350">
        <v>3138</v>
      </c>
      <c r="B1463" s="114"/>
      <c r="C1463" s="128" t="s">
        <v>41</v>
      </c>
      <c r="D1463" s="128">
        <v>1</v>
      </c>
      <c r="E1463" s="203">
        <v>150</v>
      </c>
      <c r="F1463" s="118">
        <f>G1463*137/1000*E1463</f>
        <v>1921.0140000000001</v>
      </c>
      <c r="G1463" s="142">
        <v>93.48</v>
      </c>
      <c r="H1463" s="132">
        <v>1000</v>
      </c>
      <c r="I1463" s="133" t="s">
        <v>1615</v>
      </c>
      <c r="J1463" s="161" t="s">
        <v>1738</v>
      </c>
      <c r="K1463" s="180" t="s">
        <v>1794</v>
      </c>
      <c r="L1463" s="143" t="s">
        <v>198</v>
      </c>
      <c r="M1463" s="321">
        <v>115</v>
      </c>
      <c r="N1463" s="265"/>
      <c r="O1463" s="128" t="s">
        <v>41</v>
      </c>
      <c r="P1463" s="128">
        <v>1</v>
      </c>
      <c r="Q1463" s="177" t="e">
        <f>(((D1463*G1463)/1000)*E1463)*B1463+(N1463*#REF!)</f>
        <v>#VALUE!</v>
      </c>
    </row>
    <row r="1464" spans="1:17" ht="12.75">
      <c r="A1464" s="350">
        <v>3139</v>
      </c>
      <c r="B1464" s="114"/>
      <c r="C1464" s="128" t="s">
        <v>41</v>
      </c>
      <c r="D1464" s="128">
        <v>1</v>
      </c>
      <c r="E1464" s="203">
        <v>150</v>
      </c>
      <c r="F1464" s="118">
        <f>G1464*137/1000*E1464</f>
        <v>2181.588</v>
      </c>
      <c r="G1464" s="142">
        <v>106.16</v>
      </c>
      <c r="H1464" s="132">
        <v>1000</v>
      </c>
      <c r="I1464" s="133" t="s">
        <v>1615</v>
      </c>
      <c r="J1464" s="161" t="s">
        <v>1738</v>
      </c>
      <c r="K1464" s="180" t="s">
        <v>241</v>
      </c>
      <c r="L1464" s="143" t="s">
        <v>198</v>
      </c>
      <c r="M1464" s="321">
        <v>115</v>
      </c>
      <c r="N1464" s="265"/>
      <c r="O1464" s="128" t="s">
        <v>41</v>
      </c>
      <c r="P1464" s="128">
        <v>1</v>
      </c>
      <c r="Q1464" s="177" t="e">
        <f>(((D1464*G1464)/1000)*E1464)*B1464+(N1464*#REF!)</f>
        <v>#VALUE!</v>
      </c>
    </row>
    <row r="1465" spans="1:17" ht="12.75">
      <c r="A1465" s="350">
        <v>3141</v>
      </c>
      <c r="B1465" s="114"/>
      <c r="C1465" s="128" t="s">
        <v>41</v>
      </c>
      <c r="D1465" s="128">
        <v>1</v>
      </c>
      <c r="E1465" s="203">
        <v>150</v>
      </c>
      <c r="F1465" s="118">
        <f>G1465*137/1000*E1465</f>
        <v>2292.3525</v>
      </c>
      <c r="G1465" s="142">
        <v>111.55</v>
      </c>
      <c r="H1465" s="132">
        <v>1000</v>
      </c>
      <c r="I1465" s="133" t="s">
        <v>1615</v>
      </c>
      <c r="J1465" s="161" t="s">
        <v>1738</v>
      </c>
      <c r="K1465" s="180" t="s">
        <v>1739</v>
      </c>
      <c r="L1465" s="143" t="s">
        <v>198</v>
      </c>
      <c r="M1465" s="321">
        <v>115</v>
      </c>
      <c r="N1465" s="265"/>
      <c r="O1465" s="128" t="s">
        <v>41</v>
      </c>
      <c r="P1465" s="128">
        <v>1</v>
      </c>
      <c r="Q1465" s="177" t="e">
        <f>(((D1465*G1465)/1000)*E1465)*B1465+(N1465*#REF!)</f>
        <v>#VALUE!</v>
      </c>
    </row>
    <row r="1466" spans="1:17" ht="12.75">
      <c r="A1466" s="350">
        <v>3142</v>
      </c>
      <c r="B1466" s="114"/>
      <c r="C1466" s="128" t="s">
        <v>41</v>
      </c>
      <c r="D1466" s="128">
        <v>1</v>
      </c>
      <c r="E1466" s="203">
        <v>150</v>
      </c>
      <c r="F1466" s="118">
        <f>G1466*137/1000*E1466</f>
        <v>2292.3525</v>
      </c>
      <c r="G1466" s="142">
        <v>111.55</v>
      </c>
      <c r="H1466" s="132">
        <v>1000</v>
      </c>
      <c r="I1466" s="133" t="s">
        <v>1615</v>
      </c>
      <c r="J1466" s="161" t="s">
        <v>1738</v>
      </c>
      <c r="K1466" s="180" t="s">
        <v>1740</v>
      </c>
      <c r="L1466" s="143" t="s">
        <v>198</v>
      </c>
      <c r="M1466" s="321">
        <v>115</v>
      </c>
      <c r="N1466" s="265"/>
      <c r="O1466" s="128" t="s">
        <v>41</v>
      </c>
      <c r="P1466" s="128">
        <v>1</v>
      </c>
      <c r="Q1466" s="177" t="e">
        <f>(((D1466*G1466)/1000)*E1466)*B1466+(N1466*#REF!)</f>
        <v>#VALUE!</v>
      </c>
    </row>
    <row r="1467" spans="1:17" ht="12.75">
      <c r="A1467" s="350">
        <v>3143</v>
      </c>
      <c r="B1467" s="114"/>
      <c r="C1467" s="128" t="s">
        <v>41</v>
      </c>
      <c r="D1467" s="128">
        <v>1</v>
      </c>
      <c r="E1467" s="203">
        <v>150</v>
      </c>
      <c r="F1467" s="118">
        <f>G1467*137/1000*E1467</f>
        <v>2830.3514999999998</v>
      </c>
      <c r="G1467" s="142">
        <v>137.73</v>
      </c>
      <c r="H1467" s="132">
        <v>1000</v>
      </c>
      <c r="I1467" s="133" t="s">
        <v>1615</v>
      </c>
      <c r="J1467" s="161" t="s">
        <v>1738</v>
      </c>
      <c r="K1467" s="180" t="s">
        <v>1741</v>
      </c>
      <c r="L1467" s="143" t="s">
        <v>198</v>
      </c>
      <c r="M1467" s="321">
        <v>115</v>
      </c>
      <c r="N1467" s="265"/>
      <c r="O1467" s="128" t="s">
        <v>41</v>
      </c>
      <c r="P1467" s="128">
        <v>1</v>
      </c>
      <c r="Q1467" s="177" t="e">
        <f>(((D1467*G1467)/1000)*E1467)*B1467+(N1467*#REF!)</f>
        <v>#VALUE!</v>
      </c>
    </row>
    <row r="1468" spans="1:17" ht="12.75">
      <c r="A1468" s="350">
        <v>3144</v>
      </c>
      <c r="B1468" s="114"/>
      <c r="C1468" s="128" t="s">
        <v>41</v>
      </c>
      <c r="D1468" s="128">
        <v>1</v>
      </c>
      <c r="E1468" s="203">
        <v>150</v>
      </c>
      <c r="F1468" s="118">
        <f>G1468*137/1000*E1468</f>
        <v>2249.8140000000003</v>
      </c>
      <c r="G1468" s="142">
        <v>109.48</v>
      </c>
      <c r="H1468" s="132">
        <v>1000</v>
      </c>
      <c r="I1468" s="133" t="s">
        <v>1615</v>
      </c>
      <c r="J1468" s="161" t="s">
        <v>1738</v>
      </c>
      <c r="K1468" s="180" t="s">
        <v>1742</v>
      </c>
      <c r="L1468" s="143" t="s">
        <v>198</v>
      </c>
      <c r="M1468" s="321">
        <v>115</v>
      </c>
      <c r="N1468" s="265"/>
      <c r="O1468" s="128" t="s">
        <v>41</v>
      </c>
      <c r="P1468" s="128">
        <v>1</v>
      </c>
      <c r="Q1468" s="177" t="e">
        <f>(((D1468*G1468)/1000)*E1468)*B1468+(N1468*#REF!)</f>
        <v>#VALUE!</v>
      </c>
    </row>
    <row r="1469" spans="1:17" ht="12.75">
      <c r="A1469" s="350">
        <v>3419</v>
      </c>
      <c r="B1469" s="114"/>
      <c r="C1469" s="128" t="s">
        <v>41</v>
      </c>
      <c r="D1469" s="128">
        <v>1</v>
      </c>
      <c r="E1469" s="203">
        <v>150</v>
      </c>
      <c r="F1469" s="118">
        <f>G1469*137/1000*E1469</f>
        <v>1869.639</v>
      </c>
      <c r="G1469" s="142">
        <v>90.98</v>
      </c>
      <c r="H1469" s="132">
        <v>1000</v>
      </c>
      <c r="I1469" s="133" t="s">
        <v>1615</v>
      </c>
      <c r="J1469" s="161" t="s">
        <v>1738</v>
      </c>
      <c r="K1469" s="180" t="s">
        <v>817</v>
      </c>
      <c r="L1469" s="143" t="s">
        <v>198</v>
      </c>
      <c r="M1469" s="321">
        <v>116</v>
      </c>
      <c r="N1469" s="265"/>
      <c r="O1469" s="128" t="s">
        <v>41</v>
      </c>
      <c r="P1469" s="128">
        <v>1</v>
      </c>
      <c r="Q1469" s="177" t="e">
        <f>(((D1469*G1469)/1000)*E1469)*B1469+(N1469*#REF!)</f>
        <v>#VALUE!</v>
      </c>
    </row>
    <row r="1470" spans="1:17" ht="12.75">
      <c r="A1470" s="350">
        <v>3147</v>
      </c>
      <c r="B1470" s="114"/>
      <c r="C1470" s="128" t="s">
        <v>41</v>
      </c>
      <c r="D1470" s="128">
        <v>1</v>
      </c>
      <c r="E1470" s="203">
        <v>150</v>
      </c>
      <c r="F1470" s="118">
        <f>G1470*137/1000*E1470</f>
        <v>2033.2169999999999</v>
      </c>
      <c r="G1470" s="142">
        <v>98.94</v>
      </c>
      <c r="H1470" s="132">
        <v>1000</v>
      </c>
      <c r="I1470" s="133" t="s">
        <v>1615</v>
      </c>
      <c r="J1470" s="161" t="s">
        <v>1738</v>
      </c>
      <c r="K1470" s="180" t="s">
        <v>1795</v>
      </c>
      <c r="L1470" s="143" t="s">
        <v>198</v>
      </c>
      <c r="M1470" s="321">
        <v>116</v>
      </c>
      <c r="N1470" s="265"/>
      <c r="O1470" s="128" t="s">
        <v>41</v>
      </c>
      <c r="P1470" s="128">
        <v>1</v>
      </c>
      <c r="Q1470" s="177" t="e">
        <f>(((D1470*G1470)/1000)*E1470)*B1470+(N1470*#REF!)</f>
        <v>#VALUE!</v>
      </c>
    </row>
    <row r="1471" spans="1:17" ht="12.75">
      <c r="A1471" s="350">
        <v>3148</v>
      </c>
      <c r="B1471" s="114"/>
      <c r="C1471" s="128" t="s">
        <v>41</v>
      </c>
      <c r="D1471" s="128">
        <v>1</v>
      </c>
      <c r="E1471" s="203">
        <v>150</v>
      </c>
      <c r="F1471" s="118">
        <f>G1471*137/1000*E1471</f>
        <v>2155.9004999999997</v>
      </c>
      <c r="G1471" s="142">
        <v>104.91</v>
      </c>
      <c r="H1471" s="132">
        <v>1000</v>
      </c>
      <c r="I1471" s="133" t="s">
        <v>1615</v>
      </c>
      <c r="J1471" s="161" t="s">
        <v>1738</v>
      </c>
      <c r="K1471" s="180" t="s">
        <v>1796</v>
      </c>
      <c r="L1471" s="143" t="s">
        <v>198</v>
      </c>
      <c r="M1471" s="321">
        <v>116</v>
      </c>
      <c r="N1471" s="265"/>
      <c r="O1471" s="128" t="s">
        <v>41</v>
      </c>
      <c r="P1471" s="128">
        <v>1</v>
      </c>
      <c r="Q1471" s="177" t="e">
        <f>(((D1471*G1471)/1000)*E1471)*B1471+(N1471*#REF!)</f>
        <v>#VALUE!</v>
      </c>
    </row>
    <row r="1472" spans="1:17" ht="12.75">
      <c r="A1472" s="350">
        <v>3149</v>
      </c>
      <c r="B1472" s="114"/>
      <c r="C1472" s="128" t="s">
        <v>41</v>
      </c>
      <c r="D1472" s="128">
        <v>1</v>
      </c>
      <c r="E1472" s="203">
        <v>150</v>
      </c>
      <c r="F1472" s="118">
        <f>G1472*137/1000*E1472</f>
        <v>2028.0794999999998</v>
      </c>
      <c r="G1472" s="142">
        <v>98.69</v>
      </c>
      <c r="H1472" s="132">
        <v>1000</v>
      </c>
      <c r="I1472" s="133" t="s">
        <v>1615</v>
      </c>
      <c r="J1472" s="161" t="s">
        <v>1738</v>
      </c>
      <c r="K1472" s="180" t="s">
        <v>1797</v>
      </c>
      <c r="L1472" s="143" t="s">
        <v>198</v>
      </c>
      <c r="M1472" s="321">
        <v>116</v>
      </c>
      <c r="N1472" s="265"/>
      <c r="O1472" s="128" t="s">
        <v>41</v>
      </c>
      <c r="P1472" s="128">
        <v>1</v>
      </c>
      <c r="Q1472" s="177" t="e">
        <f>(((D1472*G1472)/1000)*E1472)*B1472+(N1472*#REF!)</f>
        <v>#VALUE!</v>
      </c>
    </row>
    <row r="1473" spans="1:17" ht="12.75">
      <c r="A1473" s="350">
        <v>3416</v>
      </c>
      <c r="B1473" s="114"/>
      <c r="C1473" s="128" t="s">
        <v>41</v>
      </c>
      <c r="D1473" s="128">
        <v>1</v>
      </c>
      <c r="E1473" s="203">
        <v>150</v>
      </c>
      <c r="F1473" s="118">
        <f>G1473*137/1000*E1473</f>
        <v>2480.1795</v>
      </c>
      <c r="G1473" s="142">
        <v>120.69</v>
      </c>
      <c r="H1473" s="132">
        <v>1000</v>
      </c>
      <c r="I1473" s="133" t="s">
        <v>1615</v>
      </c>
      <c r="J1473" s="161" t="s">
        <v>1738</v>
      </c>
      <c r="K1473" s="180" t="s">
        <v>1191</v>
      </c>
      <c r="L1473" s="143" t="s">
        <v>198</v>
      </c>
      <c r="M1473" s="321">
        <v>116</v>
      </c>
      <c r="N1473" s="265"/>
      <c r="O1473" s="128" t="s">
        <v>41</v>
      </c>
      <c r="P1473" s="128">
        <v>1</v>
      </c>
      <c r="Q1473" s="177" t="e">
        <f>(((D1473*G1473)/1000)*E1473)*B1473+(N1473*#REF!)</f>
        <v>#VALUE!</v>
      </c>
    </row>
    <row r="1474" spans="1:17" ht="12.75">
      <c r="A1474" s="350">
        <v>3137</v>
      </c>
      <c r="B1474" s="114"/>
      <c r="C1474" s="128" t="s">
        <v>41</v>
      </c>
      <c r="D1474" s="128">
        <v>1</v>
      </c>
      <c r="E1474" s="203">
        <v>150</v>
      </c>
      <c r="F1474" s="118">
        <f>G1474*137/1000*E1474</f>
        <v>2181.588</v>
      </c>
      <c r="G1474" s="142">
        <v>106.16</v>
      </c>
      <c r="H1474" s="132">
        <v>1000</v>
      </c>
      <c r="I1474" s="133" t="s">
        <v>1615</v>
      </c>
      <c r="J1474" s="161" t="s">
        <v>1738</v>
      </c>
      <c r="K1474" s="180" t="s">
        <v>580</v>
      </c>
      <c r="L1474" s="143" t="s">
        <v>198</v>
      </c>
      <c r="M1474" s="321">
        <v>116</v>
      </c>
      <c r="N1474" s="265"/>
      <c r="O1474" s="128" t="s">
        <v>41</v>
      </c>
      <c r="P1474" s="128">
        <v>1</v>
      </c>
      <c r="Q1474" s="177" t="e">
        <f>(((D1474*G1474)/1000)*E1474)*B1474+(N1474*#REF!)</f>
        <v>#VALUE!</v>
      </c>
    </row>
    <row r="1475" spans="1:17" ht="12.75">
      <c r="A1475" s="350">
        <v>3418</v>
      </c>
      <c r="B1475" s="114"/>
      <c r="C1475" s="128" t="s">
        <v>41</v>
      </c>
      <c r="D1475" s="128">
        <v>1</v>
      </c>
      <c r="E1475" s="203">
        <v>150</v>
      </c>
      <c r="F1475" s="118">
        <f>G1475*137/1000*E1475</f>
        <v>4098.2865</v>
      </c>
      <c r="G1475" s="142">
        <v>199.43</v>
      </c>
      <c r="H1475" s="132">
        <v>1000</v>
      </c>
      <c r="I1475" s="133" t="s">
        <v>1615</v>
      </c>
      <c r="J1475" s="161" t="s">
        <v>1738</v>
      </c>
      <c r="K1475" s="180" t="s">
        <v>1195</v>
      </c>
      <c r="L1475" s="143" t="s">
        <v>198</v>
      </c>
      <c r="M1475" s="321">
        <v>116</v>
      </c>
      <c r="N1475" s="265"/>
      <c r="O1475" s="128" t="s">
        <v>41</v>
      </c>
      <c r="P1475" s="128">
        <v>1</v>
      </c>
      <c r="Q1475" s="177" t="e">
        <f>(((D1475*G1475)/1000)*E1475)*B1475+(N1475*#REF!)</f>
        <v>#VALUE!</v>
      </c>
    </row>
    <row r="1476" spans="1:17" ht="12.75">
      <c r="A1476" s="351">
        <v>3420</v>
      </c>
      <c r="B1476" s="114"/>
      <c r="C1476" s="115" t="s">
        <v>41</v>
      </c>
      <c r="D1476" s="115">
        <v>1</v>
      </c>
      <c r="E1476" s="251">
        <v>150</v>
      </c>
      <c r="F1476" s="118">
        <f>G1476*137/1000*E1476</f>
        <v>2505.8669999999997</v>
      </c>
      <c r="G1476" s="119">
        <v>121.94</v>
      </c>
      <c r="H1476" s="120">
        <v>1000</v>
      </c>
      <c r="I1476" s="121" t="s">
        <v>1615</v>
      </c>
      <c r="J1476" s="255" t="s">
        <v>1738</v>
      </c>
      <c r="K1476" s="256" t="s">
        <v>1193</v>
      </c>
      <c r="L1476" s="124" t="s">
        <v>198</v>
      </c>
      <c r="M1476" s="322">
        <v>116</v>
      </c>
      <c r="N1476" s="352"/>
      <c r="O1476" s="115" t="s">
        <v>41</v>
      </c>
      <c r="P1476" s="115">
        <v>1</v>
      </c>
      <c r="Q1476" s="177" t="e">
        <f>(((D1476*G1476)/1000)*E1476)*B1476+(N1476*#REF!)</f>
        <v>#VALUE!</v>
      </c>
    </row>
    <row r="1477" spans="1:17" ht="12.75">
      <c r="A1477" s="350">
        <v>3151</v>
      </c>
      <c r="B1477" s="114"/>
      <c r="C1477" s="128" t="s">
        <v>41</v>
      </c>
      <c r="D1477" s="128">
        <v>1</v>
      </c>
      <c r="E1477" s="203">
        <v>150</v>
      </c>
      <c r="F1477" s="118">
        <f>G1477*137/1000*E1477</f>
        <v>2254.746</v>
      </c>
      <c r="G1477" s="142">
        <v>109.72</v>
      </c>
      <c r="H1477" s="132">
        <v>1000</v>
      </c>
      <c r="I1477" s="133" t="s">
        <v>1615</v>
      </c>
      <c r="J1477" s="161" t="s">
        <v>1798</v>
      </c>
      <c r="K1477" s="180" t="s">
        <v>1799</v>
      </c>
      <c r="L1477" s="143" t="s">
        <v>198</v>
      </c>
      <c r="M1477" s="321">
        <v>116</v>
      </c>
      <c r="N1477" s="265"/>
      <c r="O1477" s="128" t="s">
        <v>41</v>
      </c>
      <c r="P1477" s="128">
        <v>1</v>
      </c>
      <c r="Q1477" s="177" t="e">
        <f>(((D1477*G1477)/1000)*E1477)*B1477+(N1477*#REF!)</f>
        <v>#VALUE!</v>
      </c>
    </row>
    <row r="1478" spans="1:17" ht="12.75">
      <c r="A1478" s="350">
        <v>3152</v>
      </c>
      <c r="B1478" s="114"/>
      <c r="C1478" s="128" t="s">
        <v>41</v>
      </c>
      <c r="D1478" s="128">
        <v>1</v>
      </c>
      <c r="E1478" s="203">
        <v>150</v>
      </c>
      <c r="F1478" s="118">
        <f>G1478*137/1000*E1478</f>
        <v>3560.2875</v>
      </c>
      <c r="G1478" s="142">
        <v>173.25</v>
      </c>
      <c r="H1478" s="132">
        <v>1000</v>
      </c>
      <c r="I1478" s="133" t="s">
        <v>1615</v>
      </c>
      <c r="J1478" s="161" t="s">
        <v>1798</v>
      </c>
      <c r="K1478" s="180" t="s">
        <v>809</v>
      </c>
      <c r="L1478" s="143" t="s">
        <v>198</v>
      </c>
      <c r="M1478" s="321">
        <v>116</v>
      </c>
      <c r="N1478" s="265"/>
      <c r="O1478" s="128" t="s">
        <v>41</v>
      </c>
      <c r="P1478" s="128">
        <v>1</v>
      </c>
      <c r="Q1478" s="177" t="e">
        <f>(((D1478*G1478)/1000)*E1478)*B1478+(N1478*#REF!)</f>
        <v>#VALUE!</v>
      </c>
    </row>
    <row r="1479" spans="1:17" ht="12.75">
      <c r="A1479" s="350">
        <v>3153</v>
      </c>
      <c r="B1479" s="114"/>
      <c r="C1479" s="128" t="s">
        <v>41</v>
      </c>
      <c r="D1479" s="128">
        <v>1</v>
      </c>
      <c r="E1479" s="203">
        <v>150</v>
      </c>
      <c r="F1479" s="118">
        <f>G1479*137/1000*E1479</f>
        <v>2738.2875</v>
      </c>
      <c r="G1479" s="142">
        <v>133.25</v>
      </c>
      <c r="H1479" s="132">
        <v>1000</v>
      </c>
      <c r="I1479" s="133" t="s">
        <v>1615</v>
      </c>
      <c r="J1479" s="161" t="s">
        <v>1798</v>
      </c>
      <c r="K1479" s="180" t="s">
        <v>1247</v>
      </c>
      <c r="L1479" s="143" t="s">
        <v>198</v>
      </c>
      <c r="M1479" s="321">
        <v>116</v>
      </c>
      <c r="N1479" s="265"/>
      <c r="O1479" s="128" t="s">
        <v>41</v>
      </c>
      <c r="P1479" s="128">
        <v>1</v>
      </c>
      <c r="Q1479" s="177" t="e">
        <f>(((D1479*G1479)/1000)*E1479)*B1479+(N1479*#REF!)</f>
        <v>#VALUE!</v>
      </c>
    </row>
    <row r="1480" spans="1:17" ht="12.75">
      <c r="A1480" s="350">
        <v>3154</v>
      </c>
      <c r="B1480" s="114"/>
      <c r="C1480" s="128" t="s">
        <v>41</v>
      </c>
      <c r="D1480" s="128">
        <v>1</v>
      </c>
      <c r="E1480" s="203">
        <v>150</v>
      </c>
      <c r="F1480" s="118">
        <f>G1480*137/1000*E1480</f>
        <v>2775.072</v>
      </c>
      <c r="G1480" s="142">
        <v>135.04</v>
      </c>
      <c r="H1480" s="132">
        <v>1000</v>
      </c>
      <c r="I1480" s="133" t="s">
        <v>1615</v>
      </c>
      <c r="J1480" s="161" t="s">
        <v>1798</v>
      </c>
      <c r="K1480" s="180" t="s">
        <v>808</v>
      </c>
      <c r="L1480" s="143" t="s">
        <v>198</v>
      </c>
      <c r="M1480" s="321">
        <v>116</v>
      </c>
      <c r="N1480" s="265"/>
      <c r="O1480" s="128" t="s">
        <v>41</v>
      </c>
      <c r="P1480" s="128">
        <v>1</v>
      </c>
      <c r="Q1480" s="177" t="e">
        <f>(((D1480*G1480)/1000)*E1480)*B1480+(N1480*#REF!)</f>
        <v>#VALUE!</v>
      </c>
    </row>
    <row r="1481" spans="1:17" ht="12.75">
      <c r="A1481" s="350">
        <v>3156</v>
      </c>
      <c r="B1481" s="114"/>
      <c r="C1481" s="128" t="s">
        <v>41</v>
      </c>
      <c r="D1481" s="128">
        <v>1</v>
      </c>
      <c r="E1481" s="203">
        <v>150</v>
      </c>
      <c r="F1481" s="118">
        <f>G1481*137/1000*E1481</f>
        <v>3077.3625</v>
      </c>
      <c r="G1481" s="142">
        <v>149.75</v>
      </c>
      <c r="H1481" s="132">
        <v>1000</v>
      </c>
      <c r="I1481" s="133" t="s">
        <v>1615</v>
      </c>
      <c r="J1481" s="161" t="s">
        <v>1798</v>
      </c>
      <c r="K1481" s="180" t="s">
        <v>812</v>
      </c>
      <c r="L1481" s="143" t="s">
        <v>198</v>
      </c>
      <c r="M1481" s="321">
        <v>116</v>
      </c>
      <c r="N1481" s="265"/>
      <c r="O1481" s="128" t="s">
        <v>41</v>
      </c>
      <c r="P1481" s="128">
        <v>1</v>
      </c>
      <c r="Q1481" s="177" t="e">
        <f>(((D1481*G1481)/1000)*E1481)*B1481+(N1481*#REF!)</f>
        <v>#VALUE!</v>
      </c>
    </row>
    <row r="1482" spans="1:17" ht="12.75">
      <c r="A1482" s="350">
        <v>3157</v>
      </c>
      <c r="B1482" s="114"/>
      <c r="C1482" s="128" t="s">
        <v>41</v>
      </c>
      <c r="D1482" s="128">
        <v>1</v>
      </c>
      <c r="E1482" s="203">
        <v>150</v>
      </c>
      <c r="F1482" s="118">
        <f>G1482*137/1000*E1482</f>
        <v>3585.9750000000004</v>
      </c>
      <c r="G1482" s="142">
        <v>174.5</v>
      </c>
      <c r="H1482" s="132">
        <v>1000</v>
      </c>
      <c r="I1482" s="133" t="s">
        <v>1615</v>
      </c>
      <c r="J1482" s="161" t="s">
        <v>1798</v>
      </c>
      <c r="K1482" s="180" t="s">
        <v>1800</v>
      </c>
      <c r="L1482" s="143" t="s">
        <v>198</v>
      </c>
      <c r="M1482" s="321">
        <v>116</v>
      </c>
      <c r="N1482" s="265"/>
      <c r="O1482" s="128" t="s">
        <v>41</v>
      </c>
      <c r="P1482" s="128">
        <v>1</v>
      </c>
      <c r="Q1482" s="177" t="e">
        <f>(((D1482*G1482)/1000)*E1482)*B1482+(N1482*#REF!)</f>
        <v>#VALUE!</v>
      </c>
    </row>
    <row r="1483" spans="1:17" ht="12.75">
      <c r="A1483" s="350">
        <v>3158</v>
      </c>
      <c r="B1483" s="114"/>
      <c r="C1483" s="128" t="s">
        <v>41</v>
      </c>
      <c r="D1483" s="128">
        <v>1</v>
      </c>
      <c r="E1483" s="203">
        <v>150</v>
      </c>
      <c r="F1483" s="118">
        <f>G1483*137/1000*E1483</f>
        <v>2638.62</v>
      </c>
      <c r="G1483" s="142">
        <v>128.4</v>
      </c>
      <c r="H1483" s="132">
        <v>1000</v>
      </c>
      <c r="I1483" s="133" t="s">
        <v>1615</v>
      </c>
      <c r="J1483" s="161" t="s">
        <v>1798</v>
      </c>
      <c r="K1483" s="180" t="s">
        <v>1801</v>
      </c>
      <c r="L1483" s="143" t="s">
        <v>198</v>
      </c>
      <c r="M1483" s="321">
        <v>116</v>
      </c>
      <c r="N1483" s="265"/>
      <c r="O1483" s="128" t="s">
        <v>41</v>
      </c>
      <c r="P1483" s="128">
        <v>1</v>
      </c>
      <c r="Q1483" s="177" t="e">
        <f>(((D1483*G1483)/1000)*E1483)*B1483+(N1483*#REF!)</f>
        <v>#VALUE!</v>
      </c>
    </row>
    <row r="1484" spans="1:17" ht="12.75">
      <c r="A1484" s="350">
        <v>3159</v>
      </c>
      <c r="B1484" s="114"/>
      <c r="C1484" s="128" t="s">
        <v>41</v>
      </c>
      <c r="D1484" s="128">
        <v>1</v>
      </c>
      <c r="E1484" s="203">
        <v>150</v>
      </c>
      <c r="F1484" s="118">
        <f>G1484*137/1000*E1484</f>
        <v>3907.9934999999996</v>
      </c>
      <c r="G1484" s="142">
        <v>190.17</v>
      </c>
      <c r="H1484" s="132">
        <v>1000</v>
      </c>
      <c r="I1484" s="133" t="s">
        <v>1615</v>
      </c>
      <c r="J1484" s="161" t="s">
        <v>1798</v>
      </c>
      <c r="K1484" s="180" t="s">
        <v>810</v>
      </c>
      <c r="L1484" s="143" t="s">
        <v>198</v>
      </c>
      <c r="M1484" s="321">
        <v>116</v>
      </c>
      <c r="N1484" s="265"/>
      <c r="O1484" s="128" t="s">
        <v>41</v>
      </c>
      <c r="P1484" s="128">
        <v>1</v>
      </c>
      <c r="Q1484" s="177" t="e">
        <f>(((D1484*G1484)/1000)*E1484)*B1484+(N1484*#REF!)</f>
        <v>#VALUE!</v>
      </c>
    </row>
    <row r="1485" spans="1:17" ht="12.75">
      <c r="A1485" s="350">
        <v>3161</v>
      </c>
      <c r="B1485" s="114"/>
      <c r="C1485" s="128" t="s">
        <v>41</v>
      </c>
      <c r="D1485" s="128">
        <v>1</v>
      </c>
      <c r="E1485" s="203">
        <v>150</v>
      </c>
      <c r="F1485" s="118">
        <f>G1485*137/1000*E1485</f>
        <v>2775.072</v>
      </c>
      <c r="G1485" s="142">
        <v>135.04</v>
      </c>
      <c r="H1485" s="132">
        <v>1000</v>
      </c>
      <c r="I1485" s="133" t="s">
        <v>1615</v>
      </c>
      <c r="J1485" s="161" t="s">
        <v>1798</v>
      </c>
      <c r="K1485" s="180" t="s">
        <v>1802</v>
      </c>
      <c r="L1485" s="143" t="s">
        <v>198</v>
      </c>
      <c r="M1485" s="321">
        <v>117</v>
      </c>
      <c r="N1485" s="265"/>
      <c r="O1485" s="128" t="s">
        <v>41</v>
      </c>
      <c r="P1485" s="128">
        <v>1</v>
      </c>
      <c r="Q1485" s="177" t="e">
        <f>(((D1485*G1485)/1000)*E1485)*B1485+(N1485*#REF!)</f>
        <v>#VALUE!</v>
      </c>
    </row>
    <row r="1486" spans="1:17" ht="12.75">
      <c r="A1486" s="350">
        <v>3162</v>
      </c>
      <c r="B1486" s="114"/>
      <c r="C1486" s="128" t="s">
        <v>41</v>
      </c>
      <c r="D1486" s="128">
        <v>1</v>
      </c>
      <c r="E1486" s="203">
        <v>150</v>
      </c>
      <c r="F1486" s="118">
        <f>G1486*137/1000*E1486</f>
        <v>2003.4194999999997</v>
      </c>
      <c r="G1486" s="142">
        <v>97.49</v>
      </c>
      <c r="H1486" s="132">
        <v>1000</v>
      </c>
      <c r="I1486" s="133" t="s">
        <v>1615</v>
      </c>
      <c r="J1486" s="161" t="s">
        <v>1798</v>
      </c>
      <c r="K1486" s="180" t="s">
        <v>1803</v>
      </c>
      <c r="L1486" s="143" t="s">
        <v>198</v>
      </c>
      <c r="M1486" s="321">
        <v>117</v>
      </c>
      <c r="N1486" s="265"/>
      <c r="O1486" s="128" t="s">
        <v>41</v>
      </c>
      <c r="P1486" s="128">
        <v>1</v>
      </c>
      <c r="Q1486" s="177" t="e">
        <f>(((D1486*G1486)/1000)*E1486)*B1486+(N1486*#REF!)</f>
        <v>#VALUE!</v>
      </c>
    </row>
    <row r="1487" spans="1:17" ht="12.75">
      <c r="A1487" s="350">
        <v>3163</v>
      </c>
      <c r="B1487" s="114"/>
      <c r="C1487" s="128" t="s">
        <v>41</v>
      </c>
      <c r="D1487" s="128">
        <v>1</v>
      </c>
      <c r="E1487" s="203">
        <v>150</v>
      </c>
      <c r="F1487" s="118">
        <f>G1487*137/1000*E1487</f>
        <v>2775.072</v>
      </c>
      <c r="G1487" s="142">
        <v>135.04</v>
      </c>
      <c r="H1487" s="132">
        <v>1000</v>
      </c>
      <c r="I1487" s="133" t="s">
        <v>1615</v>
      </c>
      <c r="J1487" s="161" t="s">
        <v>1798</v>
      </c>
      <c r="K1487" s="180" t="s">
        <v>1804</v>
      </c>
      <c r="L1487" s="143" t="s">
        <v>198</v>
      </c>
      <c r="M1487" s="321">
        <v>117</v>
      </c>
      <c r="N1487" s="265"/>
      <c r="O1487" s="128" t="s">
        <v>41</v>
      </c>
      <c r="P1487" s="128">
        <v>1</v>
      </c>
      <c r="Q1487" s="177" t="e">
        <f>(((D1487*G1487)/1000)*E1487)*B1487+(N1487*#REF!)</f>
        <v>#VALUE!</v>
      </c>
    </row>
    <row r="1488" spans="1:17" ht="12.75">
      <c r="A1488" s="350">
        <v>3164</v>
      </c>
      <c r="B1488" s="114"/>
      <c r="C1488" s="128" t="s">
        <v>41</v>
      </c>
      <c r="D1488" s="128">
        <v>1</v>
      </c>
      <c r="E1488" s="203">
        <v>150</v>
      </c>
      <c r="F1488" s="118">
        <f>G1488*137/1000*E1488</f>
        <v>3103.05</v>
      </c>
      <c r="G1488" s="142">
        <v>151</v>
      </c>
      <c r="H1488" s="132">
        <v>1000</v>
      </c>
      <c r="I1488" s="133" t="s">
        <v>1615</v>
      </c>
      <c r="J1488" s="161" t="s">
        <v>1798</v>
      </c>
      <c r="K1488" s="180" t="s">
        <v>1249</v>
      </c>
      <c r="L1488" s="143" t="s">
        <v>198</v>
      </c>
      <c r="M1488" s="321">
        <v>117</v>
      </c>
      <c r="N1488" s="265"/>
      <c r="O1488" s="128" t="s">
        <v>41</v>
      </c>
      <c r="P1488" s="128">
        <v>1</v>
      </c>
      <c r="Q1488" s="177" t="e">
        <f>(((D1488*G1488)/1000)*E1488)*B1488+(N1488*#REF!)</f>
        <v>#VALUE!</v>
      </c>
    </row>
    <row r="1489" spans="1:17" ht="12.75">
      <c r="A1489" s="350">
        <v>4875</v>
      </c>
      <c r="B1489" s="114"/>
      <c r="C1489" s="128" t="s">
        <v>41</v>
      </c>
      <c r="D1489" s="128">
        <v>1</v>
      </c>
      <c r="E1489" s="203">
        <v>150</v>
      </c>
      <c r="F1489" s="118">
        <f>G1489*137/1000*E1489</f>
        <v>3585.9750000000004</v>
      </c>
      <c r="G1489" s="142">
        <v>174.5</v>
      </c>
      <c r="H1489" s="132">
        <v>1000</v>
      </c>
      <c r="I1489" s="133" t="s">
        <v>1615</v>
      </c>
      <c r="J1489" s="161" t="s">
        <v>1805</v>
      </c>
      <c r="K1489" s="180" t="s">
        <v>1806</v>
      </c>
      <c r="L1489" s="143" t="s">
        <v>198</v>
      </c>
      <c r="M1489" s="321">
        <v>117</v>
      </c>
      <c r="N1489" s="265"/>
      <c r="O1489" s="128" t="s">
        <v>41</v>
      </c>
      <c r="P1489" s="128">
        <v>1</v>
      </c>
      <c r="Q1489" s="177" t="e">
        <f>(((D1489*G1489)/1000)*E1489)*B1489+(N1489*#REF!)</f>
        <v>#VALUE!</v>
      </c>
    </row>
    <row r="1490" spans="1:17" ht="12.75">
      <c r="A1490" s="350">
        <v>3167</v>
      </c>
      <c r="B1490" s="114"/>
      <c r="C1490" s="128" t="s">
        <v>41</v>
      </c>
      <c r="D1490" s="128">
        <v>1</v>
      </c>
      <c r="E1490" s="203">
        <v>150</v>
      </c>
      <c r="F1490" s="118">
        <f>G1490*137/1000*E1490</f>
        <v>3585.9750000000004</v>
      </c>
      <c r="G1490" s="142">
        <v>174.5</v>
      </c>
      <c r="H1490" s="132">
        <v>1000</v>
      </c>
      <c r="I1490" s="133" t="s">
        <v>1615</v>
      </c>
      <c r="J1490" s="161" t="s">
        <v>1805</v>
      </c>
      <c r="K1490" s="180" t="s">
        <v>804</v>
      </c>
      <c r="L1490" s="143" t="s">
        <v>198</v>
      </c>
      <c r="M1490" s="321">
        <v>117</v>
      </c>
      <c r="N1490" s="265"/>
      <c r="O1490" s="128" t="s">
        <v>41</v>
      </c>
      <c r="P1490" s="128">
        <v>1</v>
      </c>
      <c r="Q1490" s="177" t="e">
        <f>(((D1490*G1490)/1000)*E1490)*B1490+(N1490*#REF!)</f>
        <v>#VALUE!</v>
      </c>
    </row>
    <row r="1491" spans="1:17" ht="12.75">
      <c r="A1491" s="351">
        <v>3487</v>
      </c>
      <c r="B1491" s="114"/>
      <c r="C1491" s="115" t="s">
        <v>41</v>
      </c>
      <c r="D1491" s="115">
        <v>1</v>
      </c>
      <c r="E1491" s="251">
        <v>150</v>
      </c>
      <c r="F1491" s="118">
        <f>G1491*137/1000*E1491</f>
        <v>4229.806500000001</v>
      </c>
      <c r="G1491" s="119">
        <v>205.83</v>
      </c>
      <c r="H1491" s="120">
        <v>1000</v>
      </c>
      <c r="I1491" s="121" t="s">
        <v>1615</v>
      </c>
      <c r="J1491" s="255" t="s">
        <v>1805</v>
      </c>
      <c r="K1491" s="256" t="s">
        <v>803</v>
      </c>
      <c r="L1491" s="124" t="s">
        <v>198</v>
      </c>
      <c r="M1491" s="322">
        <v>117</v>
      </c>
      <c r="N1491" s="352"/>
      <c r="O1491" s="115" t="s">
        <v>41</v>
      </c>
      <c r="P1491" s="115">
        <v>1</v>
      </c>
      <c r="Q1491" s="177" t="e">
        <f>(((D1491*G1491)/1000)*E1491)*B1491+(N1491*#REF!)</f>
        <v>#VALUE!</v>
      </c>
    </row>
    <row r="1492" spans="1:17" ht="12.75">
      <c r="A1492" s="350">
        <v>3424</v>
      </c>
      <c r="B1492" s="114"/>
      <c r="C1492" s="128" t="s">
        <v>41</v>
      </c>
      <c r="D1492" s="128">
        <v>1</v>
      </c>
      <c r="E1492" s="203">
        <v>150</v>
      </c>
      <c r="F1492" s="118">
        <f>G1492*137/1000*E1492</f>
        <v>3585.9750000000004</v>
      </c>
      <c r="G1492" s="142">
        <v>174.5</v>
      </c>
      <c r="H1492" s="132">
        <v>1000</v>
      </c>
      <c r="I1492" s="133" t="s">
        <v>1615</v>
      </c>
      <c r="J1492" s="161" t="s">
        <v>1805</v>
      </c>
      <c r="K1492" s="180" t="s">
        <v>805</v>
      </c>
      <c r="L1492" s="143" t="s">
        <v>198</v>
      </c>
      <c r="M1492" s="321">
        <v>117</v>
      </c>
      <c r="N1492" s="265"/>
      <c r="O1492" s="128" t="s">
        <v>41</v>
      </c>
      <c r="P1492" s="128">
        <v>1</v>
      </c>
      <c r="Q1492" s="177" t="e">
        <f>(((D1492*G1492)/1000)*E1492)*B1492+(N1492*#REF!)</f>
        <v>#VALUE!</v>
      </c>
    </row>
    <row r="1493" spans="1:17" ht="12.75">
      <c r="A1493" s="349"/>
      <c r="B1493" s="186"/>
      <c r="C1493" s="99"/>
      <c r="D1493" s="99"/>
      <c r="E1493" s="99"/>
      <c r="F1493" s="118">
        <f>G1493*137/1000*E1493</f>
        <v>0</v>
      </c>
      <c r="G1493" s="109"/>
      <c r="H1493" s="110"/>
      <c r="I1493" s="111"/>
      <c r="J1493" s="320"/>
      <c r="K1493" s="212" t="s">
        <v>1807</v>
      </c>
      <c r="L1493" s="100"/>
      <c r="M1493" s="194"/>
      <c r="N1493" s="194"/>
      <c r="O1493" s="99"/>
      <c r="P1493" s="99"/>
      <c r="Q1493" s="106" t="s">
        <v>15</v>
      </c>
    </row>
    <row r="1494" spans="1:17" ht="12.75">
      <c r="A1494" s="353">
        <v>3081</v>
      </c>
      <c r="B1494" s="114"/>
      <c r="C1494" s="138" t="s">
        <v>41</v>
      </c>
      <c r="D1494" s="138">
        <v>1</v>
      </c>
      <c r="E1494" s="203">
        <v>75</v>
      </c>
      <c r="F1494" s="118">
        <f>G1494*137/1000*E1494</f>
        <v>1843.1294999999998</v>
      </c>
      <c r="G1494" s="131">
        <v>179.38</v>
      </c>
      <c r="H1494" s="132">
        <v>1000</v>
      </c>
      <c r="I1494" s="133" t="s">
        <v>1615</v>
      </c>
      <c r="J1494" s="213" t="s">
        <v>118</v>
      </c>
      <c r="K1494" s="135" t="s">
        <v>1722</v>
      </c>
      <c r="L1494" s="136" t="s">
        <v>1429</v>
      </c>
      <c r="M1494" s="321">
        <v>109</v>
      </c>
      <c r="N1494" s="265"/>
      <c r="O1494" s="138" t="s">
        <v>41</v>
      </c>
      <c r="P1494" s="138">
        <v>1</v>
      </c>
      <c r="Q1494" s="177" t="e">
        <f>(((D1494*G1494)/1000)*E1494)*B1494+(N1494*#REF!)</f>
        <v>#VALUE!</v>
      </c>
    </row>
    <row r="1495" spans="1:17" ht="12.75">
      <c r="A1495" s="350">
        <v>3082</v>
      </c>
      <c r="B1495" s="114"/>
      <c r="C1495" s="128" t="s">
        <v>41</v>
      </c>
      <c r="D1495" s="128">
        <v>1</v>
      </c>
      <c r="E1495" s="203">
        <v>75</v>
      </c>
      <c r="F1495" s="118">
        <f>G1495*137/1000*E1495</f>
        <v>1282.7310000000002</v>
      </c>
      <c r="G1495" s="142">
        <v>124.84</v>
      </c>
      <c r="H1495" s="132">
        <v>1000</v>
      </c>
      <c r="I1495" s="133" t="s">
        <v>1615</v>
      </c>
      <c r="J1495" s="161" t="s">
        <v>196</v>
      </c>
      <c r="K1495" s="180" t="s">
        <v>1719</v>
      </c>
      <c r="L1495" s="143" t="s">
        <v>1429</v>
      </c>
      <c r="M1495" s="321">
        <v>109</v>
      </c>
      <c r="N1495" s="265"/>
      <c r="O1495" s="128" t="s">
        <v>41</v>
      </c>
      <c r="P1495" s="128">
        <v>1</v>
      </c>
      <c r="Q1495" s="177" t="e">
        <f>(((D1495*G1495)/1000)*E1495)*B1495+(N1495*#REF!)</f>
        <v>#VALUE!</v>
      </c>
    </row>
    <row r="1496" spans="1:17" ht="12.75">
      <c r="A1496" s="350">
        <v>3083</v>
      </c>
      <c r="B1496" s="114"/>
      <c r="C1496" s="128" t="s">
        <v>41</v>
      </c>
      <c r="D1496" s="128">
        <v>1</v>
      </c>
      <c r="E1496" s="203">
        <v>75</v>
      </c>
      <c r="F1496" s="118">
        <f>G1496*137/1000*E1496</f>
        <v>1652.4255</v>
      </c>
      <c r="G1496" s="142">
        <v>160.82</v>
      </c>
      <c r="H1496" s="132">
        <v>1000</v>
      </c>
      <c r="I1496" s="133" t="s">
        <v>1615</v>
      </c>
      <c r="J1496" s="161" t="s">
        <v>118</v>
      </c>
      <c r="K1496" s="180" t="s">
        <v>1149</v>
      </c>
      <c r="L1496" s="143" t="s">
        <v>1429</v>
      </c>
      <c r="M1496" s="321">
        <v>109</v>
      </c>
      <c r="N1496" s="265"/>
      <c r="O1496" s="128" t="s">
        <v>41</v>
      </c>
      <c r="P1496" s="128">
        <v>1</v>
      </c>
      <c r="Q1496" s="177" t="e">
        <f>(((D1496*G1496)/1000)*E1496)*B1496+(N1496*#REF!)</f>
        <v>#VALUE!</v>
      </c>
    </row>
    <row r="1497" spans="1:17" ht="12.75">
      <c r="A1497" s="350">
        <v>3084</v>
      </c>
      <c r="B1497" s="114"/>
      <c r="C1497" s="128" t="s">
        <v>41</v>
      </c>
      <c r="D1497" s="128">
        <v>1</v>
      </c>
      <c r="E1497" s="203">
        <v>75</v>
      </c>
      <c r="F1497" s="118">
        <f>G1497*137/1000*E1497</f>
        <v>1721.8845000000001</v>
      </c>
      <c r="G1497" s="142">
        <v>167.58</v>
      </c>
      <c r="H1497" s="132">
        <v>1000</v>
      </c>
      <c r="I1497" s="133" t="s">
        <v>1615</v>
      </c>
      <c r="J1497" s="161" t="s">
        <v>118</v>
      </c>
      <c r="K1497" s="180" t="s">
        <v>1808</v>
      </c>
      <c r="L1497" s="143" t="s">
        <v>1429</v>
      </c>
      <c r="M1497" s="321">
        <v>109</v>
      </c>
      <c r="N1497" s="265"/>
      <c r="O1497" s="128" t="s">
        <v>41</v>
      </c>
      <c r="P1497" s="128">
        <v>1</v>
      </c>
      <c r="Q1497" s="177" t="e">
        <f>(((D1497*G1497)/1000)*E1497)*B1497+(N1497*#REF!)</f>
        <v>#VALUE!</v>
      </c>
    </row>
    <row r="1498" spans="1:17" ht="12.75">
      <c r="A1498" s="350">
        <v>3086</v>
      </c>
      <c r="B1498" s="114"/>
      <c r="C1498" s="128" t="s">
        <v>41</v>
      </c>
      <c r="D1498" s="128">
        <v>1</v>
      </c>
      <c r="E1498" s="203">
        <v>75</v>
      </c>
      <c r="F1498" s="118">
        <f>G1498*137/1000*E1498</f>
        <v>1424.01225</v>
      </c>
      <c r="G1498" s="142">
        <v>138.59</v>
      </c>
      <c r="H1498" s="132">
        <v>1000</v>
      </c>
      <c r="I1498" s="133" t="s">
        <v>1615</v>
      </c>
      <c r="J1498" s="161" t="s">
        <v>118</v>
      </c>
      <c r="K1498" s="180" t="s">
        <v>1809</v>
      </c>
      <c r="L1498" s="143" t="s">
        <v>1429</v>
      </c>
      <c r="M1498" s="321">
        <v>109</v>
      </c>
      <c r="N1498" s="265"/>
      <c r="O1498" s="128" t="s">
        <v>41</v>
      </c>
      <c r="P1498" s="128">
        <v>1</v>
      </c>
      <c r="Q1498" s="177" t="e">
        <f>(((D1498*G1498)/1000)*E1498)*B1498+(N1498*#REF!)</f>
        <v>#VALUE!</v>
      </c>
    </row>
    <row r="1499" spans="1:17" ht="12.75">
      <c r="A1499" s="350">
        <v>3087</v>
      </c>
      <c r="B1499" s="114"/>
      <c r="C1499" s="128" t="s">
        <v>41</v>
      </c>
      <c r="D1499" s="128">
        <v>1</v>
      </c>
      <c r="E1499" s="203">
        <v>75</v>
      </c>
      <c r="F1499" s="118">
        <f>G1499*137/1000*E1499</f>
        <v>1344.6892500000001</v>
      </c>
      <c r="G1499" s="142">
        <v>130.87</v>
      </c>
      <c r="H1499" s="132">
        <v>1000</v>
      </c>
      <c r="I1499" s="133" t="s">
        <v>1615</v>
      </c>
      <c r="J1499" s="161" t="s">
        <v>118</v>
      </c>
      <c r="K1499" s="180" t="s">
        <v>204</v>
      </c>
      <c r="L1499" s="143" t="s">
        <v>1429</v>
      </c>
      <c r="M1499" s="321">
        <v>109</v>
      </c>
      <c r="N1499" s="265"/>
      <c r="O1499" s="128" t="s">
        <v>41</v>
      </c>
      <c r="P1499" s="128">
        <v>1</v>
      </c>
      <c r="Q1499" s="177" t="e">
        <f>(((D1499*G1499)/1000)*E1499)*B1499+(N1499*#REF!)</f>
        <v>#VALUE!</v>
      </c>
    </row>
    <row r="1500" spans="1:17" ht="12.75">
      <c r="A1500" s="350">
        <v>3088</v>
      </c>
      <c r="B1500" s="114"/>
      <c r="C1500" s="128" t="s">
        <v>41</v>
      </c>
      <c r="D1500" s="128">
        <v>1</v>
      </c>
      <c r="E1500" s="203">
        <v>75</v>
      </c>
      <c r="F1500" s="118">
        <f>G1500*137/1000*E1500</f>
        <v>1500.5610000000001</v>
      </c>
      <c r="G1500" s="142">
        <v>146.04</v>
      </c>
      <c r="H1500" s="132">
        <v>1000</v>
      </c>
      <c r="I1500" s="133" t="s">
        <v>1615</v>
      </c>
      <c r="J1500" s="161" t="s">
        <v>118</v>
      </c>
      <c r="K1500" s="180" t="s">
        <v>1080</v>
      </c>
      <c r="L1500" s="143" t="s">
        <v>1429</v>
      </c>
      <c r="M1500" s="321">
        <v>109</v>
      </c>
      <c r="N1500" s="265"/>
      <c r="O1500" s="128" t="s">
        <v>41</v>
      </c>
      <c r="P1500" s="128">
        <v>1</v>
      </c>
      <c r="Q1500" s="177" t="e">
        <f>(((D1500*G1500)/1000)*E1500)*B1500+(N1500*#REF!)</f>
        <v>#VALUE!</v>
      </c>
    </row>
    <row r="1501" spans="1:17" ht="12.75">
      <c r="A1501" s="354">
        <v>3089</v>
      </c>
      <c r="B1501" s="114"/>
      <c r="C1501" s="147" t="s">
        <v>41</v>
      </c>
      <c r="D1501" s="147">
        <v>1</v>
      </c>
      <c r="E1501" s="203">
        <v>75</v>
      </c>
      <c r="F1501" s="118">
        <f>G1501*137/1000*E1501</f>
        <v>1181.0085</v>
      </c>
      <c r="G1501" s="178">
        <v>114.94</v>
      </c>
      <c r="H1501" s="132">
        <v>1000</v>
      </c>
      <c r="I1501" s="133" t="s">
        <v>1615</v>
      </c>
      <c r="J1501" s="282" t="s">
        <v>118</v>
      </c>
      <c r="K1501" s="173" t="s">
        <v>525</v>
      </c>
      <c r="L1501" s="179" t="s">
        <v>1429</v>
      </c>
      <c r="M1501" s="321">
        <v>109</v>
      </c>
      <c r="N1501" s="265"/>
      <c r="O1501" s="147" t="s">
        <v>41</v>
      </c>
      <c r="P1501" s="147">
        <v>1</v>
      </c>
      <c r="Q1501" s="177" t="e">
        <f>(((D1501*G1501)/1000)*E1501)*B1501+(N1501*#REF!)</f>
        <v>#VALUE!</v>
      </c>
    </row>
    <row r="1502" spans="1:17" ht="12.75">
      <c r="A1502" s="349"/>
      <c r="B1502" s="186"/>
      <c r="C1502" s="99"/>
      <c r="D1502" s="152"/>
      <c r="E1502" s="112"/>
      <c r="F1502" s="118">
        <f>G1502*137/1000*E1502</f>
        <v>0</v>
      </c>
      <c r="G1502" s="109"/>
      <c r="H1502" s="110"/>
      <c r="I1502" s="111"/>
      <c r="J1502" s="112"/>
      <c r="K1502" s="212" t="s">
        <v>1810</v>
      </c>
      <c r="L1502" s="99"/>
      <c r="M1502" s="109"/>
      <c r="N1502" s="109"/>
      <c r="O1502" s="99"/>
      <c r="P1502" s="99"/>
      <c r="Q1502" s="156" t="s">
        <v>15</v>
      </c>
    </row>
    <row r="1503" spans="1:17" ht="12.75">
      <c r="A1503" s="350">
        <v>4861</v>
      </c>
      <c r="B1503" s="114"/>
      <c r="C1503" s="128" t="s">
        <v>41</v>
      </c>
      <c r="D1503" s="128">
        <v>1</v>
      </c>
      <c r="E1503" s="107">
        <v>100</v>
      </c>
      <c r="F1503" s="118">
        <f>G1503*137/1000*E1503</f>
        <v>2255.02</v>
      </c>
      <c r="G1503" s="142">
        <v>164.6</v>
      </c>
      <c r="H1503" s="132">
        <v>1000</v>
      </c>
      <c r="I1503" s="133" t="s">
        <v>1615</v>
      </c>
      <c r="J1503" s="128"/>
      <c r="K1503" s="180" t="s">
        <v>459</v>
      </c>
      <c r="L1503" s="143" t="s">
        <v>125</v>
      </c>
      <c r="M1503" s="321">
        <v>117</v>
      </c>
      <c r="N1503" s="265"/>
      <c r="O1503" s="128" t="s">
        <v>41</v>
      </c>
      <c r="P1503" s="128">
        <v>1</v>
      </c>
      <c r="Q1503" s="177" t="e">
        <f>(((D1503*G1503)/1000)*E1503)*B1503+(N1503*#REF!)</f>
        <v>#VALUE!</v>
      </c>
    </row>
    <row r="1504" spans="1:17" ht="12.75">
      <c r="A1504" s="350">
        <v>4862</v>
      </c>
      <c r="B1504" s="114"/>
      <c r="C1504" s="128" t="s">
        <v>41</v>
      </c>
      <c r="D1504" s="128">
        <v>1</v>
      </c>
      <c r="E1504" s="107">
        <v>100</v>
      </c>
      <c r="F1504" s="118">
        <f>G1504*137/1000*E1504</f>
        <v>2380.238</v>
      </c>
      <c r="G1504" s="142">
        <v>173.74</v>
      </c>
      <c r="H1504" s="132">
        <v>1000</v>
      </c>
      <c r="I1504" s="133" t="s">
        <v>1615</v>
      </c>
      <c r="J1504" s="128"/>
      <c r="K1504" s="180" t="s">
        <v>452</v>
      </c>
      <c r="L1504" s="143" t="s">
        <v>125</v>
      </c>
      <c r="M1504" s="321">
        <v>117</v>
      </c>
      <c r="N1504" s="265"/>
      <c r="O1504" s="128" t="s">
        <v>41</v>
      </c>
      <c r="P1504" s="128">
        <v>1</v>
      </c>
      <c r="Q1504" s="177" t="e">
        <f>(((D1504*G1504)/1000)*E1504)*B1504+(N1504*#REF!)</f>
        <v>#VALUE!</v>
      </c>
    </row>
    <row r="1505" spans="1:17" ht="12.75">
      <c r="A1505" s="350">
        <v>4863</v>
      </c>
      <c r="B1505" s="114"/>
      <c r="C1505" s="128" t="s">
        <v>41</v>
      </c>
      <c r="D1505" s="128">
        <v>1</v>
      </c>
      <c r="E1505" s="107">
        <v>100</v>
      </c>
      <c r="F1505" s="118">
        <f>G1505*137/1000*E1505</f>
        <v>2255.02</v>
      </c>
      <c r="G1505" s="142">
        <v>164.6</v>
      </c>
      <c r="H1505" s="132">
        <v>1000</v>
      </c>
      <c r="I1505" s="133" t="s">
        <v>1615</v>
      </c>
      <c r="J1505" s="128"/>
      <c r="K1505" s="180" t="s">
        <v>1811</v>
      </c>
      <c r="L1505" s="143" t="s">
        <v>125</v>
      </c>
      <c r="M1505" s="321">
        <v>117</v>
      </c>
      <c r="N1505" s="265"/>
      <c r="O1505" s="128" t="s">
        <v>41</v>
      </c>
      <c r="P1505" s="128">
        <v>1</v>
      </c>
      <c r="Q1505" s="177" t="e">
        <f>(((D1505*G1505)/1000)*E1505)*B1505+(N1505*#REF!)</f>
        <v>#VALUE!</v>
      </c>
    </row>
    <row r="1506" spans="1:17" ht="12.75">
      <c r="A1506" s="350">
        <v>4864</v>
      </c>
      <c r="B1506" s="114"/>
      <c r="C1506" s="128" t="s">
        <v>41</v>
      </c>
      <c r="D1506" s="128">
        <v>1</v>
      </c>
      <c r="E1506" s="107">
        <v>100</v>
      </c>
      <c r="F1506" s="118">
        <f>G1506*137/1000*E1506</f>
        <v>2562.1740000000004</v>
      </c>
      <c r="G1506" s="142">
        <v>187.02</v>
      </c>
      <c r="H1506" s="132">
        <v>1000</v>
      </c>
      <c r="I1506" s="133" t="s">
        <v>1615</v>
      </c>
      <c r="J1506" s="128"/>
      <c r="K1506" s="180" t="s">
        <v>1812</v>
      </c>
      <c r="L1506" s="143" t="s">
        <v>125</v>
      </c>
      <c r="M1506" s="321">
        <v>117</v>
      </c>
      <c r="N1506" s="265"/>
      <c r="O1506" s="128" t="s">
        <v>41</v>
      </c>
      <c r="P1506" s="128">
        <v>1</v>
      </c>
      <c r="Q1506" s="177" t="e">
        <f>(((D1506*G1506)/1000)*E1506)*B1506+(N1506*#REF!)</f>
        <v>#VALUE!</v>
      </c>
    </row>
    <row r="1507" spans="1:17" ht="12.75">
      <c r="A1507" s="350">
        <v>4866</v>
      </c>
      <c r="B1507" s="114"/>
      <c r="C1507" s="128" t="s">
        <v>41</v>
      </c>
      <c r="D1507" s="128">
        <v>1</v>
      </c>
      <c r="E1507" s="107">
        <v>100</v>
      </c>
      <c r="F1507" s="118">
        <f>G1507*137/1000*E1507</f>
        <v>2345.9880000000003</v>
      </c>
      <c r="G1507" s="142">
        <v>171.24</v>
      </c>
      <c r="H1507" s="132">
        <v>1000</v>
      </c>
      <c r="I1507" s="133" t="s">
        <v>1615</v>
      </c>
      <c r="J1507" s="161"/>
      <c r="K1507" s="180" t="s">
        <v>651</v>
      </c>
      <c r="L1507" s="143" t="s">
        <v>125</v>
      </c>
      <c r="M1507" s="321">
        <v>118</v>
      </c>
      <c r="N1507" s="265"/>
      <c r="O1507" s="128" t="s">
        <v>41</v>
      </c>
      <c r="P1507" s="128">
        <v>1</v>
      </c>
      <c r="Q1507" s="177" t="e">
        <f>(((D1507*G1507)/1000)*E1507)*B1507+(N1507*#REF!)</f>
        <v>#VALUE!</v>
      </c>
    </row>
    <row r="1508" spans="1:17" ht="12.75">
      <c r="A1508" s="350">
        <v>4867</v>
      </c>
      <c r="B1508" s="114"/>
      <c r="C1508" s="128" t="s">
        <v>41</v>
      </c>
      <c r="D1508" s="128">
        <v>1</v>
      </c>
      <c r="E1508" s="107">
        <v>100</v>
      </c>
      <c r="F1508" s="118">
        <f>G1508*137/1000*E1508</f>
        <v>2363.1130000000003</v>
      </c>
      <c r="G1508" s="142">
        <v>172.49</v>
      </c>
      <c r="H1508" s="132">
        <v>1000</v>
      </c>
      <c r="I1508" s="133" t="s">
        <v>1615</v>
      </c>
      <c r="J1508" s="161"/>
      <c r="K1508" s="180" t="s">
        <v>325</v>
      </c>
      <c r="L1508" s="143" t="s">
        <v>125</v>
      </c>
      <c r="M1508" s="321">
        <v>118</v>
      </c>
      <c r="N1508" s="265"/>
      <c r="O1508" s="128" t="s">
        <v>41</v>
      </c>
      <c r="P1508" s="128">
        <v>1</v>
      </c>
      <c r="Q1508" s="177" t="e">
        <f>(((D1508*G1508)/1000)*E1508)*B1508+(N1508*#REF!)</f>
        <v>#VALUE!</v>
      </c>
    </row>
    <row r="1509" spans="1:17" ht="12.75">
      <c r="A1509" s="350">
        <v>4868</v>
      </c>
      <c r="B1509" s="114"/>
      <c r="C1509" s="128" t="s">
        <v>41</v>
      </c>
      <c r="D1509" s="128">
        <v>1</v>
      </c>
      <c r="E1509" s="107">
        <v>100</v>
      </c>
      <c r="F1509" s="118">
        <f>G1509*137/1000*E1509</f>
        <v>2306.395</v>
      </c>
      <c r="G1509" s="142">
        <v>168.35</v>
      </c>
      <c r="H1509" s="132">
        <v>1000</v>
      </c>
      <c r="I1509" s="133" t="s">
        <v>1615</v>
      </c>
      <c r="J1509" s="161"/>
      <c r="K1509" s="180" t="s">
        <v>1813</v>
      </c>
      <c r="L1509" s="143" t="s">
        <v>125</v>
      </c>
      <c r="M1509" s="321">
        <v>118</v>
      </c>
      <c r="N1509" s="265"/>
      <c r="O1509" s="128" t="s">
        <v>41</v>
      </c>
      <c r="P1509" s="128">
        <v>1</v>
      </c>
      <c r="Q1509" s="177" t="e">
        <f>(((D1509*G1509)/1000)*E1509)*B1509+(N1509*#REF!)</f>
        <v>#VALUE!</v>
      </c>
    </row>
    <row r="1510" spans="1:17" ht="12.75">
      <c r="A1510" s="350">
        <v>4869</v>
      </c>
      <c r="B1510" s="114"/>
      <c r="C1510" s="128" t="s">
        <v>41</v>
      </c>
      <c r="D1510" s="128">
        <v>1</v>
      </c>
      <c r="E1510" s="107">
        <v>100</v>
      </c>
      <c r="F1510" s="118">
        <f>G1510*137/1000*E1510</f>
        <v>2380.238</v>
      </c>
      <c r="G1510" s="142">
        <v>173.74</v>
      </c>
      <c r="H1510" s="132">
        <v>1000</v>
      </c>
      <c r="I1510" s="133" t="s">
        <v>1615</v>
      </c>
      <c r="J1510" s="161"/>
      <c r="K1510" s="180" t="s">
        <v>1814</v>
      </c>
      <c r="L1510" s="143" t="s">
        <v>125</v>
      </c>
      <c r="M1510" s="321">
        <v>118</v>
      </c>
      <c r="N1510" s="265"/>
      <c r="O1510" s="128" t="s">
        <v>41</v>
      </c>
      <c r="P1510" s="128">
        <v>1</v>
      </c>
      <c r="Q1510" s="177" t="e">
        <f>(((D1510*G1510)/1000)*E1510)*B1510+(N1510*#REF!)</f>
        <v>#VALUE!</v>
      </c>
    </row>
    <row r="1511" spans="1:17" ht="12.75">
      <c r="A1511" s="349"/>
      <c r="B1511" s="186"/>
      <c r="C1511" s="99"/>
      <c r="D1511" s="152"/>
      <c r="E1511" s="112"/>
      <c r="F1511" s="118">
        <f>G1511*137/1000*E1511</f>
        <v>0</v>
      </c>
      <c r="G1511" s="109"/>
      <c r="H1511" s="110"/>
      <c r="I1511" s="111"/>
      <c r="J1511" s="112"/>
      <c r="K1511" s="212" t="s">
        <v>1815</v>
      </c>
      <c r="L1511" s="99"/>
      <c r="M1511" s="109"/>
      <c r="N1511" s="109"/>
      <c r="O1511" s="99"/>
      <c r="P1511" s="99"/>
      <c r="Q1511" s="156" t="s">
        <v>15</v>
      </c>
    </row>
    <row r="1512" spans="1:17" ht="12.75">
      <c r="A1512" s="353">
        <v>3171</v>
      </c>
      <c r="B1512" s="114"/>
      <c r="C1512" s="138" t="s">
        <v>41</v>
      </c>
      <c r="D1512" s="138">
        <v>1</v>
      </c>
      <c r="E1512" s="203">
        <v>75</v>
      </c>
      <c r="F1512" s="118">
        <f>G1512*137/1000*E1512</f>
        <v>2129.49375</v>
      </c>
      <c r="G1512" s="131">
        <v>207.25</v>
      </c>
      <c r="H1512" s="132">
        <v>1000</v>
      </c>
      <c r="I1512" s="133" t="s">
        <v>1615</v>
      </c>
      <c r="J1512" s="138"/>
      <c r="K1512" s="135" t="s">
        <v>1816</v>
      </c>
      <c r="L1512" s="136" t="s">
        <v>323</v>
      </c>
      <c r="M1512" s="321">
        <v>117</v>
      </c>
      <c r="N1512" s="265"/>
      <c r="O1512" s="138" t="s">
        <v>41</v>
      </c>
      <c r="P1512" s="138">
        <v>1</v>
      </c>
      <c r="Q1512" s="177" t="e">
        <f>(((D1512*G1512)/1000)*E1512)*B1512+(N1512*#REF!)</f>
        <v>#VALUE!</v>
      </c>
    </row>
    <row r="1513" spans="1:17" ht="12.75">
      <c r="A1513" s="350">
        <v>3172</v>
      </c>
      <c r="B1513" s="114"/>
      <c r="C1513" s="128" t="s">
        <v>41</v>
      </c>
      <c r="D1513" s="128">
        <v>1</v>
      </c>
      <c r="E1513" s="107">
        <v>75</v>
      </c>
      <c r="F1513" s="118">
        <f>G1513*137/1000*E1513</f>
        <v>2210.5634999999997</v>
      </c>
      <c r="G1513" s="142">
        <v>215.14</v>
      </c>
      <c r="H1513" s="132">
        <v>1000</v>
      </c>
      <c r="I1513" s="133" t="s">
        <v>1615</v>
      </c>
      <c r="J1513" s="128"/>
      <c r="K1513" s="180" t="s">
        <v>322</v>
      </c>
      <c r="L1513" s="143" t="s">
        <v>323</v>
      </c>
      <c r="M1513" s="321">
        <v>117</v>
      </c>
      <c r="N1513" s="265"/>
      <c r="O1513" s="128" t="s">
        <v>41</v>
      </c>
      <c r="P1513" s="128">
        <v>1</v>
      </c>
      <c r="Q1513" s="177" t="e">
        <f>(((D1513*G1513)/1000)*E1513)*B1513+(N1513*#REF!)</f>
        <v>#VALUE!</v>
      </c>
    </row>
    <row r="1514" spans="1:17" ht="12.75">
      <c r="A1514" s="350">
        <v>3173</v>
      </c>
      <c r="B1514" s="114"/>
      <c r="C1514" s="128" t="s">
        <v>41</v>
      </c>
      <c r="D1514" s="128">
        <v>1</v>
      </c>
      <c r="E1514" s="107">
        <v>75</v>
      </c>
      <c r="F1514" s="118">
        <f>G1514*137/1000*E1514</f>
        <v>2317.32075</v>
      </c>
      <c r="G1514" s="142">
        <v>225.53</v>
      </c>
      <c r="H1514" s="132">
        <v>1000</v>
      </c>
      <c r="I1514" s="133" t="s">
        <v>1615</v>
      </c>
      <c r="J1514" s="128"/>
      <c r="K1514" s="180" t="s">
        <v>327</v>
      </c>
      <c r="L1514" s="143" t="s">
        <v>323</v>
      </c>
      <c r="M1514" s="321">
        <v>117</v>
      </c>
      <c r="N1514" s="265"/>
      <c r="O1514" s="128" t="s">
        <v>41</v>
      </c>
      <c r="P1514" s="128">
        <v>1</v>
      </c>
      <c r="Q1514" s="177" t="e">
        <f>(((D1514*G1514)/1000)*E1514)*B1514+(N1514*#REF!)</f>
        <v>#VALUE!</v>
      </c>
    </row>
    <row r="1515" spans="1:17" ht="12.75">
      <c r="A1515" s="350">
        <v>3174</v>
      </c>
      <c r="B1515" s="114"/>
      <c r="C1515" s="128" t="s">
        <v>41</v>
      </c>
      <c r="D1515" s="128">
        <v>1</v>
      </c>
      <c r="E1515" s="107">
        <v>75</v>
      </c>
      <c r="F1515" s="118">
        <f>G1515*137/1000*E1515</f>
        <v>2155.18125</v>
      </c>
      <c r="G1515" s="142">
        <v>209.75</v>
      </c>
      <c r="H1515" s="132">
        <v>1000</v>
      </c>
      <c r="I1515" s="133" t="s">
        <v>1615</v>
      </c>
      <c r="J1515" s="128"/>
      <c r="K1515" s="180" t="s">
        <v>1817</v>
      </c>
      <c r="L1515" s="143" t="s">
        <v>323</v>
      </c>
      <c r="M1515" s="321">
        <v>117</v>
      </c>
      <c r="N1515" s="265"/>
      <c r="O1515" s="128" t="s">
        <v>41</v>
      </c>
      <c r="P1515" s="128">
        <v>1</v>
      </c>
      <c r="Q1515" s="177" t="e">
        <f>(((D1515*G1515)/1000)*E1515)*B1515+(N1515*#REF!)</f>
        <v>#VALUE!</v>
      </c>
    </row>
    <row r="1516" spans="1:17" ht="12.75">
      <c r="A1516" s="350">
        <v>3176</v>
      </c>
      <c r="B1516" s="114"/>
      <c r="C1516" s="128" t="s">
        <v>41</v>
      </c>
      <c r="D1516" s="128">
        <v>1</v>
      </c>
      <c r="E1516" s="107">
        <v>75</v>
      </c>
      <c r="F1516" s="118">
        <f>G1516*137/1000*E1516</f>
        <v>2129.49375</v>
      </c>
      <c r="G1516" s="142">
        <v>207.25</v>
      </c>
      <c r="H1516" s="132">
        <v>1000</v>
      </c>
      <c r="I1516" s="133" t="s">
        <v>1615</v>
      </c>
      <c r="J1516" s="128"/>
      <c r="K1516" s="180" t="s">
        <v>459</v>
      </c>
      <c r="L1516" s="143" t="s">
        <v>323</v>
      </c>
      <c r="M1516" s="321">
        <v>117</v>
      </c>
      <c r="N1516" s="265"/>
      <c r="O1516" s="128" t="s">
        <v>41</v>
      </c>
      <c r="P1516" s="128">
        <v>1</v>
      </c>
      <c r="Q1516" s="177" t="e">
        <f>(((D1516*G1516)/1000)*E1516)*B1516+(N1516*#REF!)</f>
        <v>#VALUE!</v>
      </c>
    </row>
    <row r="1517" spans="1:17" ht="12.75">
      <c r="A1517" s="350">
        <v>3177</v>
      </c>
      <c r="B1517" s="114"/>
      <c r="C1517" s="128" t="s">
        <v>41</v>
      </c>
      <c r="D1517" s="128">
        <v>1</v>
      </c>
      <c r="E1517" s="107">
        <v>75</v>
      </c>
      <c r="F1517" s="118">
        <f>G1517*137/1000*E1517</f>
        <v>2129.49375</v>
      </c>
      <c r="G1517" s="142">
        <v>207.25</v>
      </c>
      <c r="H1517" s="132">
        <v>1000</v>
      </c>
      <c r="I1517" s="133" t="s">
        <v>1615</v>
      </c>
      <c r="J1517" s="128"/>
      <c r="K1517" s="180" t="s">
        <v>452</v>
      </c>
      <c r="L1517" s="143" t="s">
        <v>323</v>
      </c>
      <c r="M1517" s="321">
        <v>117</v>
      </c>
      <c r="N1517" s="265"/>
      <c r="O1517" s="128" t="s">
        <v>41</v>
      </c>
      <c r="P1517" s="128">
        <v>1</v>
      </c>
      <c r="Q1517" s="177" t="e">
        <f>(((D1517*G1517)/1000)*E1517)*B1517+(N1517*#REF!)</f>
        <v>#VALUE!</v>
      </c>
    </row>
    <row r="1518" spans="1:17" ht="12.75">
      <c r="A1518" s="350">
        <v>3178</v>
      </c>
      <c r="B1518" s="114"/>
      <c r="C1518" s="128" t="s">
        <v>41</v>
      </c>
      <c r="D1518" s="128">
        <v>1</v>
      </c>
      <c r="E1518" s="107">
        <v>75</v>
      </c>
      <c r="F1518" s="118">
        <f>G1518*137/1000*E1518</f>
        <v>2129.49375</v>
      </c>
      <c r="G1518" s="142">
        <v>207.25</v>
      </c>
      <c r="H1518" s="132">
        <v>1000</v>
      </c>
      <c r="I1518" s="133" t="s">
        <v>1615</v>
      </c>
      <c r="J1518" s="128"/>
      <c r="K1518" s="180" t="s">
        <v>1811</v>
      </c>
      <c r="L1518" s="143" t="s">
        <v>323</v>
      </c>
      <c r="M1518" s="321">
        <v>117</v>
      </c>
      <c r="N1518" s="265"/>
      <c r="O1518" s="128" t="s">
        <v>41</v>
      </c>
      <c r="P1518" s="128">
        <v>1</v>
      </c>
      <c r="Q1518" s="177" t="e">
        <f>(((D1518*G1518)/1000)*E1518)*B1518+(N1518*#REF!)</f>
        <v>#VALUE!</v>
      </c>
    </row>
    <row r="1519" spans="1:17" ht="12.75">
      <c r="A1519" s="350">
        <v>3179</v>
      </c>
      <c r="B1519" s="114"/>
      <c r="C1519" s="128" t="s">
        <v>41</v>
      </c>
      <c r="D1519" s="128">
        <v>1</v>
      </c>
      <c r="E1519" s="107">
        <v>75</v>
      </c>
      <c r="F1519" s="118">
        <f>G1519*137/1000*E1519</f>
        <v>2317.32075</v>
      </c>
      <c r="G1519" s="142">
        <v>225.53</v>
      </c>
      <c r="H1519" s="132">
        <v>1000</v>
      </c>
      <c r="I1519" s="133" t="s">
        <v>1615</v>
      </c>
      <c r="J1519" s="128"/>
      <c r="K1519" s="180" t="s">
        <v>1812</v>
      </c>
      <c r="L1519" s="143" t="s">
        <v>323</v>
      </c>
      <c r="M1519" s="321">
        <v>117</v>
      </c>
      <c r="N1519" s="265"/>
      <c r="O1519" s="128" t="s">
        <v>41</v>
      </c>
      <c r="P1519" s="128">
        <v>1</v>
      </c>
      <c r="Q1519" s="177" t="e">
        <f>(((D1519*G1519)/1000)*E1519)*B1519+(N1519*#REF!)</f>
        <v>#VALUE!</v>
      </c>
    </row>
    <row r="1520" spans="1:17" ht="12.75">
      <c r="A1520" s="350">
        <v>3181</v>
      </c>
      <c r="B1520" s="114"/>
      <c r="C1520" s="128" t="s">
        <v>41</v>
      </c>
      <c r="D1520" s="128">
        <v>1</v>
      </c>
      <c r="E1520" s="107">
        <v>75</v>
      </c>
      <c r="F1520" s="118">
        <f>G1520*137/1000*E1520</f>
        <v>2210.5634999999997</v>
      </c>
      <c r="G1520" s="142">
        <v>215.14</v>
      </c>
      <c r="H1520" s="132">
        <v>1000</v>
      </c>
      <c r="I1520" s="133" t="s">
        <v>1615</v>
      </c>
      <c r="J1520" s="161"/>
      <c r="K1520" s="180" t="s">
        <v>651</v>
      </c>
      <c r="L1520" s="143" t="s">
        <v>323</v>
      </c>
      <c r="M1520" s="321">
        <v>118</v>
      </c>
      <c r="N1520" s="265"/>
      <c r="O1520" s="128" t="s">
        <v>41</v>
      </c>
      <c r="P1520" s="128">
        <v>1</v>
      </c>
      <c r="Q1520" s="177" t="e">
        <f>(((D1520*G1520)/1000)*E1520)*B1520+(N1520*#REF!)</f>
        <v>#VALUE!</v>
      </c>
    </row>
    <row r="1521" spans="1:17" ht="12.75">
      <c r="A1521" s="350">
        <v>3182</v>
      </c>
      <c r="B1521" s="114"/>
      <c r="C1521" s="128" t="s">
        <v>41</v>
      </c>
      <c r="D1521" s="128">
        <v>1</v>
      </c>
      <c r="E1521" s="107">
        <v>75</v>
      </c>
      <c r="F1521" s="118">
        <f>G1521*137/1000*E1521</f>
        <v>2142.3375</v>
      </c>
      <c r="G1521" s="142">
        <v>208.5</v>
      </c>
      <c r="H1521" s="132">
        <v>1000</v>
      </c>
      <c r="I1521" s="133" t="s">
        <v>1615</v>
      </c>
      <c r="J1521" s="161"/>
      <c r="K1521" s="180" t="s">
        <v>325</v>
      </c>
      <c r="L1521" s="143" t="s">
        <v>323</v>
      </c>
      <c r="M1521" s="321">
        <v>118</v>
      </c>
      <c r="N1521" s="265"/>
      <c r="O1521" s="128" t="s">
        <v>41</v>
      </c>
      <c r="P1521" s="128">
        <v>1</v>
      </c>
      <c r="Q1521" s="177" t="e">
        <f>(((D1521*G1521)/1000)*E1521)*B1521+(N1521*#REF!)</f>
        <v>#VALUE!</v>
      </c>
    </row>
    <row r="1522" spans="1:17" ht="12.75">
      <c r="A1522" s="350">
        <v>3183</v>
      </c>
      <c r="B1522" s="114"/>
      <c r="C1522" s="128" t="s">
        <v>41</v>
      </c>
      <c r="D1522" s="128">
        <v>1</v>
      </c>
      <c r="E1522" s="107">
        <v>75</v>
      </c>
      <c r="F1522" s="118">
        <f>G1522*137/1000*E1522</f>
        <v>2155.18125</v>
      </c>
      <c r="G1522" s="142">
        <v>209.75</v>
      </c>
      <c r="H1522" s="132">
        <v>1000</v>
      </c>
      <c r="I1522" s="133" t="s">
        <v>1615</v>
      </c>
      <c r="J1522" s="161"/>
      <c r="K1522" s="180" t="s">
        <v>1813</v>
      </c>
      <c r="L1522" s="143" t="s">
        <v>323</v>
      </c>
      <c r="M1522" s="321">
        <v>118</v>
      </c>
      <c r="N1522" s="265"/>
      <c r="O1522" s="128" t="s">
        <v>41</v>
      </c>
      <c r="P1522" s="128">
        <v>1</v>
      </c>
      <c r="Q1522" s="177" t="e">
        <f>(((D1522*G1522)/1000)*E1522)*B1522+(N1522*#REF!)</f>
        <v>#VALUE!</v>
      </c>
    </row>
    <row r="1523" spans="1:17" ht="12.75">
      <c r="A1523" s="350">
        <v>3184</v>
      </c>
      <c r="B1523" s="114"/>
      <c r="C1523" s="128" t="s">
        <v>41</v>
      </c>
      <c r="D1523" s="128">
        <v>1</v>
      </c>
      <c r="E1523" s="107">
        <v>75</v>
      </c>
      <c r="F1523" s="118">
        <f>G1523*137/1000*E1523</f>
        <v>2317.32075</v>
      </c>
      <c r="G1523" s="142">
        <v>225.53</v>
      </c>
      <c r="H1523" s="132">
        <v>1000</v>
      </c>
      <c r="I1523" s="133" t="s">
        <v>1615</v>
      </c>
      <c r="J1523" s="161"/>
      <c r="K1523" s="180" t="s">
        <v>1814</v>
      </c>
      <c r="L1523" s="143" t="s">
        <v>323</v>
      </c>
      <c r="M1523" s="321">
        <v>118</v>
      </c>
      <c r="N1523" s="265"/>
      <c r="O1523" s="128" t="s">
        <v>41</v>
      </c>
      <c r="P1523" s="128">
        <v>1</v>
      </c>
      <c r="Q1523" s="177" t="e">
        <f>(((D1523*G1523)/1000)*E1523)*B1523+(N1523*#REF!)</f>
        <v>#VALUE!</v>
      </c>
    </row>
    <row r="1524" spans="1:17" ht="12.75">
      <c r="A1524" s="350">
        <v>3186</v>
      </c>
      <c r="B1524" s="114"/>
      <c r="C1524" s="128" t="s">
        <v>41</v>
      </c>
      <c r="D1524" s="128">
        <v>1</v>
      </c>
      <c r="E1524" s="107">
        <v>75</v>
      </c>
      <c r="F1524" s="118">
        <f>G1524*137/1000*E1524</f>
        <v>2155.18125</v>
      </c>
      <c r="G1524" s="142">
        <v>209.75</v>
      </c>
      <c r="H1524" s="132">
        <v>1000</v>
      </c>
      <c r="I1524" s="133" t="s">
        <v>1615</v>
      </c>
      <c r="J1524" s="161"/>
      <c r="K1524" s="180" t="s">
        <v>1818</v>
      </c>
      <c r="L1524" s="143" t="s">
        <v>323</v>
      </c>
      <c r="M1524" s="321">
        <v>118</v>
      </c>
      <c r="N1524" s="265"/>
      <c r="O1524" s="128" t="s">
        <v>41</v>
      </c>
      <c r="P1524" s="128">
        <v>1</v>
      </c>
      <c r="Q1524" s="177" t="e">
        <f>(((D1524*G1524)/1000)*E1524)*B1524+(N1524*#REF!)</f>
        <v>#VALUE!</v>
      </c>
    </row>
    <row r="1525" spans="1:17" ht="12.75">
      <c r="A1525" s="350">
        <v>3187</v>
      </c>
      <c r="B1525" s="114"/>
      <c r="C1525" s="128" t="s">
        <v>41</v>
      </c>
      <c r="D1525" s="128">
        <v>1</v>
      </c>
      <c r="E1525" s="107">
        <v>50</v>
      </c>
      <c r="F1525" s="118">
        <f>G1525*137/1000*E1525</f>
        <v>3419.383</v>
      </c>
      <c r="G1525" s="142">
        <v>499.18</v>
      </c>
      <c r="H1525" s="132">
        <v>1000</v>
      </c>
      <c r="I1525" s="133" t="s">
        <v>1615</v>
      </c>
      <c r="J1525" s="161"/>
      <c r="K1525" s="180" t="s">
        <v>894</v>
      </c>
      <c r="L1525" s="143" t="s">
        <v>323</v>
      </c>
      <c r="M1525" s="321">
        <v>118</v>
      </c>
      <c r="N1525" s="265"/>
      <c r="O1525" s="128" t="s">
        <v>41</v>
      </c>
      <c r="P1525" s="128">
        <v>1</v>
      </c>
      <c r="Q1525" s="177" t="e">
        <f>(((D1525*G1525)/1000)*E1525)*B1525+(N1525*#REF!)</f>
        <v>#VALUE!</v>
      </c>
    </row>
    <row r="1526" spans="1:17" ht="12.75">
      <c r="A1526" s="350">
        <v>3188</v>
      </c>
      <c r="B1526" s="114"/>
      <c r="C1526" s="128" t="s">
        <v>41</v>
      </c>
      <c r="D1526" s="128">
        <v>1</v>
      </c>
      <c r="E1526" s="107">
        <v>75</v>
      </c>
      <c r="F1526" s="118">
        <f>G1526*137/1000*E1526</f>
        <v>2210.5634999999997</v>
      </c>
      <c r="G1526" s="142">
        <v>215.14</v>
      </c>
      <c r="H1526" s="132">
        <v>1000</v>
      </c>
      <c r="I1526" s="133" t="s">
        <v>1615</v>
      </c>
      <c r="J1526" s="161"/>
      <c r="K1526" s="180" t="s">
        <v>1319</v>
      </c>
      <c r="L1526" s="143" t="s">
        <v>323</v>
      </c>
      <c r="M1526" s="321">
        <v>118</v>
      </c>
      <c r="N1526" s="265"/>
      <c r="O1526" s="128" t="s">
        <v>41</v>
      </c>
      <c r="P1526" s="128">
        <v>1</v>
      </c>
      <c r="Q1526" s="177" t="e">
        <f>(((D1526*G1526)/1000)*E1526)*B1526+(N1526*#REF!)</f>
        <v>#VALUE!</v>
      </c>
    </row>
    <row r="1527" spans="1:17" ht="12.75">
      <c r="A1527" s="350">
        <v>3189</v>
      </c>
      <c r="B1527" s="114"/>
      <c r="C1527" s="128" t="s">
        <v>41</v>
      </c>
      <c r="D1527" s="128">
        <v>1</v>
      </c>
      <c r="E1527" s="107">
        <v>75</v>
      </c>
      <c r="F1527" s="118">
        <f>G1527*137/1000*E1527</f>
        <v>2129.49375</v>
      </c>
      <c r="G1527" s="142">
        <v>207.25</v>
      </c>
      <c r="H1527" s="132">
        <v>1000</v>
      </c>
      <c r="I1527" s="133" t="s">
        <v>1615</v>
      </c>
      <c r="J1527" s="161"/>
      <c r="K1527" s="180" t="s">
        <v>1321</v>
      </c>
      <c r="L1527" s="143" t="s">
        <v>323</v>
      </c>
      <c r="M1527" s="321">
        <v>118</v>
      </c>
      <c r="N1527" s="265"/>
      <c r="O1527" s="128" t="s">
        <v>41</v>
      </c>
      <c r="P1527" s="128">
        <v>1</v>
      </c>
      <c r="Q1527" s="177" t="e">
        <f>(((D1527*G1527)/1000)*E1527)*B1527+(N1527*#REF!)</f>
        <v>#VALUE!</v>
      </c>
    </row>
    <row r="1528" spans="1:17" ht="12.75">
      <c r="A1528" s="350">
        <v>3191</v>
      </c>
      <c r="B1528" s="114"/>
      <c r="C1528" s="128" t="s">
        <v>41</v>
      </c>
      <c r="D1528" s="128">
        <v>1</v>
      </c>
      <c r="E1528" s="107">
        <v>50</v>
      </c>
      <c r="F1528" s="118">
        <f>G1528*137/1000*E1528</f>
        <v>2903.3039999999996</v>
      </c>
      <c r="G1528" s="142">
        <v>423.84</v>
      </c>
      <c r="H1528" s="132">
        <v>1000</v>
      </c>
      <c r="I1528" s="133" t="s">
        <v>1615</v>
      </c>
      <c r="J1528" s="161"/>
      <c r="K1528" s="180" t="s">
        <v>1819</v>
      </c>
      <c r="L1528" s="143" t="s">
        <v>323</v>
      </c>
      <c r="M1528" s="321">
        <v>118</v>
      </c>
      <c r="N1528" s="265"/>
      <c r="O1528" s="128" t="s">
        <v>41</v>
      </c>
      <c r="P1528" s="128">
        <v>1</v>
      </c>
      <c r="Q1528" s="177" t="e">
        <f>(((D1528*G1528)/1000)*E1528)*B1528+(N1528*#REF!)</f>
        <v>#VALUE!</v>
      </c>
    </row>
    <row r="1529" spans="1:17" ht="12.75">
      <c r="A1529" s="350">
        <v>3192</v>
      </c>
      <c r="B1529" s="114"/>
      <c r="C1529" s="128" t="s">
        <v>41</v>
      </c>
      <c r="D1529" s="128">
        <v>1</v>
      </c>
      <c r="E1529" s="107">
        <v>50</v>
      </c>
      <c r="F1529" s="118">
        <f>G1529*137/1000*E1529</f>
        <v>2903.3039999999996</v>
      </c>
      <c r="G1529" s="142">
        <v>423.84</v>
      </c>
      <c r="H1529" s="132">
        <v>1000</v>
      </c>
      <c r="I1529" s="133" t="s">
        <v>1615</v>
      </c>
      <c r="J1529" s="161"/>
      <c r="K1529" s="180" t="s">
        <v>1820</v>
      </c>
      <c r="L1529" s="143" t="s">
        <v>323</v>
      </c>
      <c r="M1529" s="321">
        <v>118</v>
      </c>
      <c r="N1529" s="265"/>
      <c r="O1529" s="128" t="s">
        <v>41</v>
      </c>
      <c r="P1529" s="128">
        <v>1</v>
      </c>
      <c r="Q1529" s="177" t="e">
        <f>(((D1529*G1529)/1000)*E1529)*B1529+(N1529*#REF!)</f>
        <v>#VALUE!</v>
      </c>
    </row>
    <row r="1530" spans="1:17" ht="12.75">
      <c r="A1530" s="350">
        <v>3193</v>
      </c>
      <c r="B1530" s="114"/>
      <c r="C1530" s="128" t="s">
        <v>41</v>
      </c>
      <c r="D1530" s="128">
        <v>1</v>
      </c>
      <c r="E1530" s="107">
        <v>50</v>
      </c>
      <c r="F1530" s="118">
        <f>G1530*137/1000*E1530</f>
        <v>2903.3039999999996</v>
      </c>
      <c r="G1530" s="142">
        <v>423.84</v>
      </c>
      <c r="H1530" s="132">
        <v>1000</v>
      </c>
      <c r="I1530" s="133" t="s">
        <v>1615</v>
      </c>
      <c r="J1530" s="161"/>
      <c r="K1530" s="180" t="s">
        <v>1821</v>
      </c>
      <c r="L1530" s="143" t="s">
        <v>323</v>
      </c>
      <c r="M1530" s="321">
        <v>118</v>
      </c>
      <c r="N1530" s="265"/>
      <c r="O1530" s="128" t="s">
        <v>41</v>
      </c>
      <c r="P1530" s="128">
        <v>1</v>
      </c>
      <c r="Q1530" s="177" t="e">
        <f>(((D1530*G1530)/1000)*E1530)*B1530+(N1530*#REF!)</f>
        <v>#VALUE!</v>
      </c>
    </row>
    <row r="1531" spans="1:17" ht="12.75">
      <c r="A1531" s="354">
        <v>3194</v>
      </c>
      <c r="B1531" s="114"/>
      <c r="C1531" s="147" t="s">
        <v>41</v>
      </c>
      <c r="D1531" s="147">
        <v>1</v>
      </c>
      <c r="E1531" s="315">
        <v>50</v>
      </c>
      <c r="F1531" s="118">
        <f>G1531*137/1000*E1531</f>
        <v>2903.3039999999996</v>
      </c>
      <c r="G1531" s="178">
        <v>423.84</v>
      </c>
      <c r="H1531" s="132">
        <v>1000</v>
      </c>
      <c r="I1531" s="133" t="s">
        <v>1615</v>
      </c>
      <c r="J1531" s="282"/>
      <c r="K1531" s="173" t="s">
        <v>1822</v>
      </c>
      <c r="L1531" s="179" t="s">
        <v>323</v>
      </c>
      <c r="M1531" s="321">
        <v>118</v>
      </c>
      <c r="N1531" s="265"/>
      <c r="O1531" s="147" t="s">
        <v>41</v>
      </c>
      <c r="P1531" s="147">
        <v>1</v>
      </c>
      <c r="Q1531" s="177" t="e">
        <f>(((D1531*G1531)/1000)*E1531)*B1531+(N1531*#REF!)</f>
        <v>#VALUE!</v>
      </c>
    </row>
    <row r="1532" spans="1:17" ht="12.75">
      <c r="A1532" s="349"/>
      <c r="B1532" s="186"/>
      <c r="C1532" s="99"/>
      <c r="D1532" s="99"/>
      <c r="E1532" s="99"/>
      <c r="F1532" s="118">
        <f>G1532*137/1000*E1532</f>
        <v>0</v>
      </c>
      <c r="G1532" s="109"/>
      <c r="H1532" s="110"/>
      <c r="I1532" s="111"/>
      <c r="J1532" s="320"/>
      <c r="K1532" s="212" t="s">
        <v>1823</v>
      </c>
      <c r="L1532" s="100"/>
      <c r="M1532" s="194"/>
      <c r="N1532" s="194"/>
      <c r="O1532" s="99"/>
      <c r="P1532" s="99"/>
      <c r="Q1532" s="106" t="s">
        <v>15</v>
      </c>
    </row>
    <row r="1533" spans="1:17" ht="12.75">
      <c r="A1533" s="353">
        <v>3196</v>
      </c>
      <c r="B1533" s="114"/>
      <c r="C1533" s="138" t="s">
        <v>41</v>
      </c>
      <c r="D1533" s="138">
        <v>1</v>
      </c>
      <c r="E1533" s="203">
        <v>125</v>
      </c>
      <c r="F1533" s="118">
        <f>G1533*137/1000*E1533</f>
        <v>1311.60375</v>
      </c>
      <c r="G1533" s="131">
        <v>76.59</v>
      </c>
      <c r="H1533" s="132">
        <v>1000</v>
      </c>
      <c r="I1533" s="133" t="s">
        <v>1615</v>
      </c>
      <c r="J1533" s="213" t="s">
        <v>291</v>
      </c>
      <c r="K1533" s="135" t="s">
        <v>292</v>
      </c>
      <c r="L1533" s="136" t="s">
        <v>108</v>
      </c>
      <c r="M1533" s="321">
        <v>118</v>
      </c>
      <c r="N1533" s="265"/>
      <c r="O1533" s="138" t="s">
        <v>41</v>
      </c>
      <c r="P1533" s="138">
        <v>1</v>
      </c>
      <c r="Q1533" s="177" t="e">
        <f>(((D1533*G1533)/1000)*E1533)*B1533+(N1533*#REF!)</f>
        <v>#VALUE!</v>
      </c>
    </row>
    <row r="1534" spans="1:17" ht="12.75">
      <c r="A1534" s="350">
        <v>3197</v>
      </c>
      <c r="B1534" s="114"/>
      <c r="C1534" s="128" t="s">
        <v>41</v>
      </c>
      <c r="D1534" s="128">
        <v>1</v>
      </c>
      <c r="E1534" s="107">
        <v>125</v>
      </c>
      <c r="F1534" s="118">
        <f>G1534*137/1000*E1534</f>
        <v>1333.01</v>
      </c>
      <c r="G1534" s="142">
        <v>77.84</v>
      </c>
      <c r="H1534" s="132">
        <v>1000</v>
      </c>
      <c r="I1534" s="133" t="s">
        <v>1615</v>
      </c>
      <c r="J1534" s="161" t="s">
        <v>291</v>
      </c>
      <c r="K1534" s="180" t="s">
        <v>625</v>
      </c>
      <c r="L1534" s="143" t="s">
        <v>108</v>
      </c>
      <c r="M1534" s="321">
        <v>118</v>
      </c>
      <c r="N1534" s="265"/>
      <c r="O1534" s="128" t="s">
        <v>41</v>
      </c>
      <c r="P1534" s="128">
        <v>1</v>
      </c>
      <c r="Q1534" s="177" t="e">
        <f>(((D1534*G1534)/1000)*E1534)*B1534+(N1534*#REF!)</f>
        <v>#VALUE!</v>
      </c>
    </row>
    <row r="1535" spans="1:17" ht="12.75">
      <c r="A1535" s="350">
        <v>3198</v>
      </c>
      <c r="B1535" s="114"/>
      <c r="C1535" s="128" t="s">
        <v>41</v>
      </c>
      <c r="D1535" s="128">
        <v>1</v>
      </c>
      <c r="E1535" s="107">
        <v>125</v>
      </c>
      <c r="F1535" s="118">
        <f>G1535*137/1000*E1535</f>
        <v>1598.96125</v>
      </c>
      <c r="G1535" s="142">
        <v>93.37</v>
      </c>
      <c r="H1535" s="132">
        <v>1000</v>
      </c>
      <c r="I1535" s="133" t="s">
        <v>1615</v>
      </c>
      <c r="J1535" s="161" t="s">
        <v>291</v>
      </c>
      <c r="K1535" s="180" t="s">
        <v>311</v>
      </c>
      <c r="L1535" s="143" t="s">
        <v>108</v>
      </c>
      <c r="M1535" s="321">
        <v>118</v>
      </c>
      <c r="N1535" s="265"/>
      <c r="O1535" s="128" t="s">
        <v>41</v>
      </c>
      <c r="P1535" s="128">
        <v>1</v>
      </c>
      <c r="Q1535" s="177" t="e">
        <f>(((D1535*G1535)/1000)*E1535)*B1535+(N1535*#REF!)</f>
        <v>#VALUE!</v>
      </c>
    </row>
    <row r="1536" spans="1:17" ht="12.75">
      <c r="A1536" s="350">
        <v>3199</v>
      </c>
      <c r="B1536" s="114"/>
      <c r="C1536" s="128" t="s">
        <v>41</v>
      </c>
      <c r="D1536" s="128">
        <v>1</v>
      </c>
      <c r="E1536" s="107">
        <v>125</v>
      </c>
      <c r="F1536" s="118">
        <f>G1536*137/1000*E1536</f>
        <v>1778.945</v>
      </c>
      <c r="G1536" s="142">
        <v>103.88</v>
      </c>
      <c r="H1536" s="132">
        <v>1000</v>
      </c>
      <c r="I1536" s="133" t="s">
        <v>1615</v>
      </c>
      <c r="J1536" s="161" t="s">
        <v>291</v>
      </c>
      <c r="K1536" s="180" t="s">
        <v>1824</v>
      </c>
      <c r="L1536" s="143" t="s">
        <v>108</v>
      </c>
      <c r="M1536" s="321">
        <v>118</v>
      </c>
      <c r="N1536" s="265"/>
      <c r="O1536" s="128" t="s">
        <v>41</v>
      </c>
      <c r="P1536" s="128">
        <v>1</v>
      </c>
      <c r="Q1536" s="177" t="e">
        <f>(((D1536*G1536)/1000)*E1536)*B1536+(N1536*#REF!)</f>
        <v>#VALUE!</v>
      </c>
    </row>
    <row r="1537" spans="1:17" ht="12.75">
      <c r="A1537" s="350">
        <v>3201</v>
      </c>
      <c r="B1537" s="114"/>
      <c r="C1537" s="128" t="s">
        <v>41</v>
      </c>
      <c r="D1537" s="128">
        <v>1</v>
      </c>
      <c r="E1537" s="107">
        <v>125</v>
      </c>
      <c r="F1537" s="118">
        <f>G1537*137/1000*E1537</f>
        <v>1245.1587499999998</v>
      </c>
      <c r="G1537" s="142">
        <v>72.71</v>
      </c>
      <c r="H1537" s="132">
        <v>1000</v>
      </c>
      <c r="I1537" s="133" t="s">
        <v>1615</v>
      </c>
      <c r="J1537" s="161" t="s">
        <v>291</v>
      </c>
      <c r="K1537" s="180" t="s">
        <v>1825</v>
      </c>
      <c r="L1537" s="143" t="s">
        <v>108</v>
      </c>
      <c r="M1537" s="137">
        <v>119</v>
      </c>
      <c r="N1537" s="265"/>
      <c r="O1537" s="128" t="s">
        <v>41</v>
      </c>
      <c r="P1537" s="128">
        <v>1</v>
      </c>
      <c r="Q1537" s="177" t="e">
        <f>(((D1537*G1537)/1000)*E1537)*B1537+(N1537*#REF!)</f>
        <v>#VALUE!</v>
      </c>
    </row>
    <row r="1538" spans="1:17" ht="12.75">
      <c r="A1538" s="350">
        <v>3202</v>
      </c>
      <c r="B1538" s="114"/>
      <c r="C1538" s="128" t="s">
        <v>41</v>
      </c>
      <c r="D1538" s="128">
        <v>1</v>
      </c>
      <c r="E1538" s="107">
        <v>125</v>
      </c>
      <c r="F1538" s="118">
        <f>G1538*137/1000*E1538</f>
        <v>982.975</v>
      </c>
      <c r="G1538" s="142">
        <v>57.4</v>
      </c>
      <c r="H1538" s="132">
        <v>1000</v>
      </c>
      <c r="I1538" s="133" t="s">
        <v>1615</v>
      </c>
      <c r="J1538" s="161" t="s">
        <v>291</v>
      </c>
      <c r="K1538" s="180" t="s">
        <v>1826</v>
      </c>
      <c r="L1538" s="143" t="s">
        <v>108</v>
      </c>
      <c r="M1538" s="137">
        <v>119</v>
      </c>
      <c r="N1538" s="265"/>
      <c r="O1538" s="128" t="s">
        <v>41</v>
      </c>
      <c r="P1538" s="128">
        <v>1</v>
      </c>
      <c r="Q1538" s="177" t="e">
        <f>(((D1538*G1538)/1000)*E1538)*B1538+(N1538*#REF!)</f>
        <v>#VALUE!</v>
      </c>
    </row>
    <row r="1539" spans="1:17" ht="12.75">
      <c r="A1539" s="350">
        <v>3203</v>
      </c>
      <c r="B1539" s="114"/>
      <c r="C1539" s="128" t="s">
        <v>41</v>
      </c>
      <c r="D1539" s="128">
        <v>1</v>
      </c>
      <c r="E1539" s="107">
        <v>125</v>
      </c>
      <c r="F1539" s="118">
        <f>G1539*137/1000*E1539</f>
        <v>1245.1587499999998</v>
      </c>
      <c r="G1539" s="142">
        <v>72.71</v>
      </c>
      <c r="H1539" s="132">
        <v>1000</v>
      </c>
      <c r="I1539" s="133" t="s">
        <v>1615</v>
      </c>
      <c r="J1539" s="161" t="s">
        <v>291</v>
      </c>
      <c r="K1539" s="180" t="s">
        <v>1827</v>
      </c>
      <c r="L1539" s="143" t="s">
        <v>108</v>
      </c>
      <c r="M1539" s="137">
        <v>119</v>
      </c>
      <c r="N1539" s="265"/>
      <c r="O1539" s="128" t="s">
        <v>41</v>
      </c>
      <c r="P1539" s="128">
        <v>1</v>
      </c>
      <c r="Q1539" s="177" t="e">
        <f>(((D1539*G1539)/1000)*E1539)*B1539+(N1539*#REF!)</f>
        <v>#VALUE!</v>
      </c>
    </row>
    <row r="1540" spans="1:17" ht="12.75">
      <c r="A1540" s="350">
        <v>3204</v>
      </c>
      <c r="B1540" s="114"/>
      <c r="C1540" s="128" t="s">
        <v>41</v>
      </c>
      <c r="D1540" s="128">
        <v>1</v>
      </c>
      <c r="E1540" s="107">
        <v>125</v>
      </c>
      <c r="F1540" s="118">
        <f>G1540*137/1000*E1540</f>
        <v>1860.8025</v>
      </c>
      <c r="G1540" s="142">
        <v>108.66</v>
      </c>
      <c r="H1540" s="132">
        <v>1000</v>
      </c>
      <c r="I1540" s="133" t="s">
        <v>1615</v>
      </c>
      <c r="J1540" s="161" t="s">
        <v>291</v>
      </c>
      <c r="K1540" s="180" t="s">
        <v>1291</v>
      </c>
      <c r="L1540" s="143" t="s">
        <v>108</v>
      </c>
      <c r="M1540" s="137">
        <v>119</v>
      </c>
      <c r="N1540" s="265"/>
      <c r="O1540" s="128" t="s">
        <v>41</v>
      </c>
      <c r="P1540" s="128">
        <v>1</v>
      </c>
      <c r="Q1540" s="177" t="e">
        <f>(((D1540*G1540)/1000)*E1540)*B1540+(N1540*#REF!)</f>
        <v>#VALUE!</v>
      </c>
    </row>
    <row r="1541" spans="1:17" ht="12.75">
      <c r="A1541" s="350">
        <v>3206</v>
      </c>
      <c r="B1541" s="114"/>
      <c r="C1541" s="128" t="s">
        <v>41</v>
      </c>
      <c r="D1541" s="128">
        <v>1</v>
      </c>
      <c r="E1541" s="107">
        <v>100</v>
      </c>
      <c r="F1541" s="118">
        <f>G1541*137/1000*E1541</f>
        <v>1535.222</v>
      </c>
      <c r="G1541" s="142">
        <v>112.06</v>
      </c>
      <c r="H1541" s="132">
        <v>1000</v>
      </c>
      <c r="I1541" s="133" t="s">
        <v>1615</v>
      </c>
      <c r="J1541" s="161" t="s">
        <v>291</v>
      </c>
      <c r="K1541" s="180" t="s">
        <v>1294</v>
      </c>
      <c r="L1541" s="143" t="s">
        <v>108</v>
      </c>
      <c r="M1541" s="137">
        <v>119</v>
      </c>
      <c r="N1541" s="265"/>
      <c r="O1541" s="128" t="s">
        <v>41</v>
      </c>
      <c r="P1541" s="128">
        <v>1</v>
      </c>
      <c r="Q1541" s="177" t="e">
        <f>(((D1541*G1541)/1000)*E1541)*B1541+(N1541*#REF!)</f>
        <v>#VALUE!</v>
      </c>
    </row>
    <row r="1542" spans="1:17" ht="12.75">
      <c r="A1542" s="350">
        <v>3207</v>
      </c>
      <c r="B1542" s="114"/>
      <c r="C1542" s="128" t="s">
        <v>41</v>
      </c>
      <c r="D1542" s="128">
        <v>1</v>
      </c>
      <c r="E1542" s="107">
        <v>100</v>
      </c>
      <c r="F1542" s="118">
        <f>G1542*137/1000*E1542</f>
        <v>1434.664</v>
      </c>
      <c r="G1542" s="142">
        <v>104.72</v>
      </c>
      <c r="H1542" s="132">
        <v>1000</v>
      </c>
      <c r="I1542" s="133" t="s">
        <v>1615</v>
      </c>
      <c r="J1542" s="161" t="s">
        <v>1828</v>
      </c>
      <c r="K1542" s="180" t="s">
        <v>1829</v>
      </c>
      <c r="L1542" s="143" t="s">
        <v>108</v>
      </c>
      <c r="M1542" s="137">
        <v>119</v>
      </c>
      <c r="N1542" s="265"/>
      <c r="O1542" s="128" t="s">
        <v>41</v>
      </c>
      <c r="P1542" s="128">
        <v>1</v>
      </c>
      <c r="Q1542" s="177" t="e">
        <f>(((D1542*G1542)/1000)*E1542)*B1542+(N1542*#REF!)</f>
        <v>#VALUE!</v>
      </c>
    </row>
    <row r="1543" spans="1:17" ht="12.75">
      <c r="A1543" s="350">
        <v>3208</v>
      </c>
      <c r="B1543" s="114"/>
      <c r="C1543" s="128" t="s">
        <v>41</v>
      </c>
      <c r="D1543" s="128">
        <v>1</v>
      </c>
      <c r="E1543" s="107">
        <v>100</v>
      </c>
      <c r="F1543" s="118">
        <f>G1543*137/1000*E1543</f>
        <v>1010.2379999999998</v>
      </c>
      <c r="G1543" s="142">
        <v>73.74</v>
      </c>
      <c r="H1543" s="132">
        <v>1000</v>
      </c>
      <c r="I1543" s="133" t="s">
        <v>1615</v>
      </c>
      <c r="J1543" s="161" t="s">
        <v>291</v>
      </c>
      <c r="K1543" s="180" t="s">
        <v>1830</v>
      </c>
      <c r="L1543" s="143" t="s">
        <v>108</v>
      </c>
      <c r="M1543" s="137">
        <v>119</v>
      </c>
      <c r="N1543" s="265"/>
      <c r="O1543" s="128" t="s">
        <v>41</v>
      </c>
      <c r="P1543" s="128">
        <v>1</v>
      </c>
      <c r="Q1543" s="177" t="e">
        <f>(((D1543*G1543)/1000)*E1543)*B1543+(N1543*#REF!)</f>
        <v>#VALUE!</v>
      </c>
    </row>
    <row r="1544" spans="1:17" ht="12.75">
      <c r="A1544" s="354">
        <v>3209</v>
      </c>
      <c r="B1544" s="114"/>
      <c r="C1544" s="147" t="s">
        <v>41</v>
      </c>
      <c r="D1544" s="147">
        <v>1</v>
      </c>
      <c r="E1544" s="315">
        <v>100</v>
      </c>
      <c r="F1544" s="118">
        <f>G1544*137/1000*E1544</f>
        <v>1569.4720000000002</v>
      </c>
      <c r="G1544" s="178">
        <v>114.56</v>
      </c>
      <c r="H1544" s="132">
        <v>1000</v>
      </c>
      <c r="I1544" s="133" t="s">
        <v>1615</v>
      </c>
      <c r="J1544" s="282" t="s">
        <v>291</v>
      </c>
      <c r="K1544" s="173" t="s">
        <v>1831</v>
      </c>
      <c r="L1544" s="179" t="s">
        <v>108</v>
      </c>
      <c r="M1544" s="137">
        <v>119</v>
      </c>
      <c r="N1544" s="265"/>
      <c r="O1544" s="147" t="s">
        <v>41</v>
      </c>
      <c r="P1544" s="147">
        <v>1</v>
      </c>
      <c r="Q1544" s="177" t="e">
        <f>(((D1544*G1544)/1000)*E1544)*B1544+(N1544*#REF!)</f>
        <v>#VALUE!</v>
      </c>
    </row>
    <row r="1545" spans="1:17" ht="12.75">
      <c r="A1545" s="350">
        <v>4876</v>
      </c>
      <c r="B1545" s="114"/>
      <c r="C1545" s="128" t="s">
        <v>41</v>
      </c>
      <c r="D1545" s="128">
        <v>1</v>
      </c>
      <c r="E1545" s="107">
        <v>100</v>
      </c>
      <c r="F1545" s="118">
        <f>G1545*137/1000*E1545</f>
        <v>1221.081</v>
      </c>
      <c r="G1545" s="142">
        <v>89.13</v>
      </c>
      <c r="H1545" s="132">
        <v>1000</v>
      </c>
      <c r="I1545" s="133" t="s">
        <v>1615</v>
      </c>
      <c r="J1545" s="161" t="s">
        <v>1727</v>
      </c>
      <c r="K1545" s="180" t="s">
        <v>1832</v>
      </c>
      <c r="L1545" s="143" t="s">
        <v>108</v>
      </c>
      <c r="M1545" s="137">
        <v>119</v>
      </c>
      <c r="N1545" s="265"/>
      <c r="O1545" s="128" t="s">
        <v>41</v>
      </c>
      <c r="P1545" s="128">
        <v>1</v>
      </c>
      <c r="Q1545" s="177" t="e">
        <f>(((D1545*G1545)/1000)*E1545)*B1545+(N1545*#REF!)</f>
        <v>#VALUE!</v>
      </c>
    </row>
    <row r="1546" spans="1:17" ht="12.75">
      <c r="A1546" s="350">
        <v>4877</v>
      </c>
      <c r="B1546" s="114"/>
      <c r="C1546" s="128" t="s">
        <v>41</v>
      </c>
      <c r="D1546" s="128">
        <v>1</v>
      </c>
      <c r="E1546" s="107">
        <v>100</v>
      </c>
      <c r="F1546" s="118">
        <f>G1546*137/1000*E1546</f>
        <v>1116.55</v>
      </c>
      <c r="G1546" s="142">
        <v>81.5</v>
      </c>
      <c r="H1546" s="132">
        <v>1000</v>
      </c>
      <c r="I1546" s="133" t="s">
        <v>1615</v>
      </c>
      <c r="J1546" s="161" t="s">
        <v>1727</v>
      </c>
      <c r="K1546" s="180" t="s">
        <v>1676</v>
      </c>
      <c r="L1546" s="143" t="s">
        <v>108</v>
      </c>
      <c r="M1546" s="137">
        <v>119</v>
      </c>
      <c r="N1546" s="265"/>
      <c r="O1546" s="128" t="s">
        <v>41</v>
      </c>
      <c r="P1546" s="128">
        <v>1</v>
      </c>
      <c r="Q1546" s="177" t="e">
        <f>(((D1546*G1546)/1000)*E1546)*B1546+(N1546*#REF!)</f>
        <v>#VALUE!</v>
      </c>
    </row>
    <row r="1547" spans="1:17" ht="12.75">
      <c r="A1547" s="350">
        <v>4878</v>
      </c>
      <c r="B1547" s="114"/>
      <c r="C1547" s="128" t="s">
        <v>41</v>
      </c>
      <c r="D1547" s="128">
        <v>1</v>
      </c>
      <c r="E1547" s="107">
        <v>100</v>
      </c>
      <c r="F1547" s="118">
        <f>G1547*137/1000*E1547</f>
        <v>1099.425</v>
      </c>
      <c r="G1547" s="142">
        <v>80.25</v>
      </c>
      <c r="H1547" s="132">
        <v>1000</v>
      </c>
      <c r="I1547" s="133" t="s">
        <v>1615</v>
      </c>
      <c r="J1547" s="161" t="s">
        <v>121</v>
      </c>
      <c r="K1547" s="180" t="s">
        <v>294</v>
      </c>
      <c r="L1547" s="143" t="s">
        <v>108</v>
      </c>
      <c r="M1547" s="137">
        <v>119</v>
      </c>
      <c r="N1547" s="265"/>
      <c r="O1547" s="128" t="s">
        <v>41</v>
      </c>
      <c r="P1547" s="128">
        <v>1</v>
      </c>
      <c r="Q1547" s="177" t="e">
        <f>(((D1547*G1547)/1000)*E1547)*B1547+(N1547*#REF!)</f>
        <v>#VALUE!</v>
      </c>
    </row>
    <row r="1548" spans="1:17" ht="12.75">
      <c r="A1548" s="350">
        <v>4879</v>
      </c>
      <c r="B1548" s="114"/>
      <c r="C1548" s="147" t="s">
        <v>41</v>
      </c>
      <c r="D1548" s="147">
        <v>1</v>
      </c>
      <c r="E1548" s="315">
        <v>100</v>
      </c>
      <c r="F1548" s="118">
        <f>G1548*137/1000*E1548</f>
        <v>1434.664</v>
      </c>
      <c r="G1548" s="142">
        <v>104.72</v>
      </c>
      <c r="H1548" s="132">
        <v>1000</v>
      </c>
      <c r="I1548" s="133" t="s">
        <v>1615</v>
      </c>
      <c r="J1548" s="161" t="s">
        <v>1727</v>
      </c>
      <c r="K1548" s="173" t="s">
        <v>378</v>
      </c>
      <c r="L1548" s="143" t="s">
        <v>108</v>
      </c>
      <c r="M1548" s="137">
        <v>119</v>
      </c>
      <c r="N1548" s="265"/>
      <c r="O1548" s="147" t="s">
        <v>41</v>
      </c>
      <c r="P1548" s="147">
        <v>1</v>
      </c>
      <c r="Q1548" s="177" t="e">
        <f>(((D1548*G1548)/1000)*E1548)*B1548+(N1548*#REF!)</f>
        <v>#VALUE!</v>
      </c>
    </row>
    <row r="1549" spans="1:17" ht="12.75">
      <c r="A1549" s="350">
        <v>4881</v>
      </c>
      <c r="B1549" s="114"/>
      <c r="C1549" s="128" t="s">
        <v>41</v>
      </c>
      <c r="D1549" s="128">
        <v>1</v>
      </c>
      <c r="E1549" s="315">
        <v>100</v>
      </c>
      <c r="F1549" s="118">
        <f>G1549*137/1000*E1549</f>
        <v>1535.222</v>
      </c>
      <c r="G1549" s="142">
        <v>112.06</v>
      </c>
      <c r="H1549" s="132">
        <v>1000</v>
      </c>
      <c r="I1549" s="133" t="s">
        <v>1615</v>
      </c>
      <c r="J1549" s="161" t="s">
        <v>303</v>
      </c>
      <c r="K1549" s="180" t="s">
        <v>1833</v>
      </c>
      <c r="L1549" s="143" t="s">
        <v>108</v>
      </c>
      <c r="M1549" s="321">
        <v>120</v>
      </c>
      <c r="N1549" s="265"/>
      <c r="O1549" s="128" t="s">
        <v>41</v>
      </c>
      <c r="P1549" s="128">
        <v>1</v>
      </c>
      <c r="Q1549" s="177" t="e">
        <f>(((D1549*G1549)/1000)*E1549)*B1549+(N1549*#REF!)</f>
        <v>#VALUE!</v>
      </c>
    </row>
    <row r="1550" spans="1:17" ht="12.75">
      <c r="A1550" s="350">
        <v>4882</v>
      </c>
      <c r="B1550" s="114"/>
      <c r="C1550" s="128" t="s">
        <v>41</v>
      </c>
      <c r="D1550" s="128">
        <v>1</v>
      </c>
      <c r="E1550" s="315">
        <v>100</v>
      </c>
      <c r="F1550" s="118">
        <f>G1550*137/1000*E1550</f>
        <v>1925.9460000000004</v>
      </c>
      <c r="G1550" s="142">
        <v>140.58</v>
      </c>
      <c r="H1550" s="132">
        <v>1000</v>
      </c>
      <c r="I1550" s="133" t="s">
        <v>1615</v>
      </c>
      <c r="J1550" s="161" t="s">
        <v>303</v>
      </c>
      <c r="K1550" s="180" t="s">
        <v>878</v>
      </c>
      <c r="L1550" s="143" t="s">
        <v>108</v>
      </c>
      <c r="M1550" s="321">
        <v>120</v>
      </c>
      <c r="N1550" s="265"/>
      <c r="O1550" s="128" t="s">
        <v>41</v>
      </c>
      <c r="P1550" s="128">
        <v>1</v>
      </c>
      <c r="Q1550" s="177" t="e">
        <f>(((D1550*G1550)/1000)*E1550)*B1550+(N1550*#REF!)</f>
        <v>#VALUE!</v>
      </c>
    </row>
    <row r="1551" spans="1:17" ht="12.75">
      <c r="A1551" s="350">
        <v>4883</v>
      </c>
      <c r="B1551" s="114"/>
      <c r="C1551" s="128" t="s">
        <v>41</v>
      </c>
      <c r="D1551" s="128">
        <v>1</v>
      </c>
      <c r="E1551" s="315">
        <v>100</v>
      </c>
      <c r="F1551" s="118">
        <f>G1551*137/1000*E1551</f>
        <v>1754.6960000000001</v>
      </c>
      <c r="G1551" s="142">
        <v>128.08</v>
      </c>
      <c r="H1551" s="132">
        <v>1000</v>
      </c>
      <c r="I1551" s="133" t="s">
        <v>1615</v>
      </c>
      <c r="J1551" s="161" t="s">
        <v>303</v>
      </c>
      <c r="K1551" s="180" t="s">
        <v>880</v>
      </c>
      <c r="L1551" s="143" t="s">
        <v>108</v>
      </c>
      <c r="M1551" s="321">
        <v>120</v>
      </c>
      <c r="N1551" s="265"/>
      <c r="O1551" s="128" t="s">
        <v>41</v>
      </c>
      <c r="P1551" s="128">
        <v>1</v>
      </c>
      <c r="Q1551" s="177" t="e">
        <f>(((D1551*G1551)/1000)*E1551)*B1551+(N1551*#REF!)</f>
        <v>#VALUE!</v>
      </c>
    </row>
    <row r="1552" spans="1:17" ht="12.75">
      <c r="A1552" s="350">
        <v>4884</v>
      </c>
      <c r="B1552" s="114"/>
      <c r="C1552" s="128" t="s">
        <v>41</v>
      </c>
      <c r="D1552" s="128">
        <v>1</v>
      </c>
      <c r="E1552" s="315">
        <v>100</v>
      </c>
      <c r="F1552" s="118">
        <f>G1552*137/1000*E1552</f>
        <v>1960.1960000000001</v>
      </c>
      <c r="G1552" s="142">
        <v>143.08</v>
      </c>
      <c r="H1552" s="132">
        <v>1000</v>
      </c>
      <c r="I1552" s="133" t="s">
        <v>1615</v>
      </c>
      <c r="J1552" s="161" t="s">
        <v>303</v>
      </c>
      <c r="K1552" s="180" t="s">
        <v>882</v>
      </c>
      <c r="L1552" s="143" t="s">
        <v>108</v>
      </c>
      <c r="M1552" s="321">
        <v>120</v>
      </c>
      <c r="N1552" s="265"/>
      <c r="O1552" s="128" t="s">
        <v>41</v>
      </c>
      <c r="P1552" s="128">
        <v>1</v>
      </c>
      <c r="Q1552" s="177" t="e">
        <f>(((D1552*G1552)/1000)*E1552)*B1552+(N1552*#REF!)</f>
        <v>#VALUE!</v>
      </c>
    </row>
    <row r="1553" spans="1:17" ht="12.75">
      <c r="A1553" s="350">
        <v>4871</v>
      </c>
      <c r="B1553" s="114"/>
      <c r="C1553" s="128" t="s">
        <v>41</v>
      </c>
      <c r="D1553" s="128">
        <v>1</v>
      </c>
      <c r="E1553" s="107">
        <v>100</v>
      </c>
      <c r="F1553" s="118">
        <f>G1553*137/1000*E1553</f>
        <v>1324.105</v>
      </c>
      <c r="G1553" s="142">
        <v>96.65</v>
      </c>
      <c r="H1553" s="132">
        <v>1000</v>
      </c>
      <c r="I1553" s="133" t="s">
        <v>1615</v>
      </c>
      <c r="J1553" s="161" t="s">
        <v>303</v>
      </c>
      <c r="K1553" s="180" t="s">
        <v>605</v>
      </c>
      <c r="L1553" s="179" t="s">
        <v>108</v>
      </c>
      <c r="M1553" s="321">
        <v>121</v>
      </c>
      <c r="N1553" s="265"/>
      <c r="O1553" s="128" t="s">
        <v>41</v>
      </c>
      <c r="P1553" s="128">
        <v>1</v>
      </c>
      <c r="Q1553" s="177" t="e">
        <f>(((D1553*G1553)/1000)*E1553)*B1553+(N1553*#REF!)</f>
        <v>#VALUE!</v>
      </c>
    </row>
    <row r="1554" spans="1:17" ht="12.75">
      <c r="A1554" s="350">
        <v>4872</v>
      </c>
      <c r="B1554" s="114"/>
      <c r="C1554" s="128" t="s">
        <v>41</v>
      </c>
      <c r="D1554" s="128">
        <v>1</v>
      </c>
      <c r="E1554" s="107">
        <v>100</v>
      </c>
      <c r="F1554" s="118">
        <f>G1554*137/1000*E1554</f>
        <v>1535.222</v>
      </c>
      <c r="G1554" s="142">
        <v>112.06</v>
      </c>
      <c r="H1554" s="132">
        <v>1000</v>
      </c>
      <c r="I1554" s="133" t="s">
        <v>1615</v>
      </c>
      <c r="J1554" s="161" t="s">
        <v>303</v>
      </c>
      <c r="K1554" s="180" t="s">
        <v>1690</v>
      </c>
      <c r="L1554" s="179" t="s">
        <v>108</v>
      </c>
      <c r="M1554" s="321">
        <v>121</v>
      </c>
      <c r="N1554" s="265"/>
      <c r="O1554" s="128" t="s">
        <v>41</v>
      </c>
      <c r="P1554" s="128">
        <v>1</v>
      </c>
      <c r="Q1554" s="177" t="e">
        <f>(((D1554*G1554)/1000)*E1554)*B1554+(N1554*#REF!)</f>
        <v>#VALUE!</v>
      </c>
    </row>
    <row r="1555" spans="1:17" ht="12.75">
      <c r="A1555" s="350">
        <v>4873</v>
      </c>
      <c r="B1555" s="114"/>
      <c r="C1555" s="128" t="s">
        <v>41</v>
      </c>
      <c r="D1555" s="128">
        <v>1</v>
      </c>
      <c r="E1555" s="107">
        <v>100</v>
      </c>
      <c r="F1555" s="118">
        <f>G1555*137/1000*E1555</f>
        <v>1116.55</v>
      </c>
      <c r="G1555" s="142">
        <v>81.5</v>
      </c>
      <c r="H1555" s="132">
        <v>1000</v>
      </c>
      <c r="I1555" s="133" t="s">
        <v>1615</v>
      </c>
      <c r="J1555" s="161" t="s">
        <v>303</v>
      </c>
      <c r="K1555" s="180" t="s">
        <v>1688</v>
      </c>
      <c r="L1555" s="179" t="s">
        <v>108</v>
      </c>
      <c r="M1555" s="321">
        <v>121</v>
      </c>
      <c r="N1555" s="265"/>
      <c r="O1555" s="128" t="s">
        <v>41</v>
      </c>
      <c r="P1555" s="128">
        <v>1</v>
      </c>
      <c r="Q1555" s="177" t="e">
        <f>(((D1555*G1555)/1000)*E1555)*B1555+(N1555*#REF!)</f>
        <v>#VALUE!</v>
      </c>
    </row>
    <row r="1556" spans="1:17" ht="12.75">
      <c r="A1556" s="350">
        <v>4874</v>
      </c>
      <c r="B1556" s="114"/>
      <c r="C1556" s="128" t="s">
        <v>41</v>
      </c>
      <c r="D1556" s="128">
        <v>1</v>
      </c>
      <c r="E1556" s="107">
        <v>100</v>
      </c>
      <c r="F1556" s="118">
        <f>G1556*137/1000*E1556</f>
        <v>1324.105</v>
      </c>
      <c r="G1556" s="142">
        <v>96.65</v>
      </c>
      <c r="H1556" s="132">
        <v>1000</v>
      </c>
      <c r="I1556" s="133" t="s">
        <v>1615</v>
      </c>
      <c r="J1556" s="161" t="s">
        <v>303</v>
      </c>
      <c r="K1556" s="180" t="s">
        <v>610</v>
      </c>
      <c r="L1556" s="179" t="s">
        <v>108</v>
      </c>
      <c r="M1556" s="321">
        <v>121</v>
      </c>
      <c r="N1556" s="265"/>
      <c r="O1556" s="128" t="s">
        <v>41</v>
      </c>
      <c r="P1556" s="128">
        <v>1</v>
      </c>
      <c r="Q1556" s="177" t="e">
        <f>(((D1556*G1556)/1000)*E1556)*B1556+(N1556*#REF!)</f>
        <v>#VALUE!</v>
      </c>
    </row>
    <row r="1557" spans="1:17" ht="12.75">
      <c r="A1557" s="349"/>
      <c r="B1557" s="186"/>
      <c r="C1557" s="99"/>
      <c r="D1557" s="99"/>
      <c r="E1557" s="99"/>
      <c r="F1557" s="118">
        <f>G1557*137/1000*E1557</f>
        <v>0</v>
      </c>
      <c r="G1557" s="109"/>
      <c r="H1557" s="110"/>
      <c r="I1557" s="111"/>
      <c r="J1557" s="320"/>
      <c r="K1557" s="212" t="s">
        <v>1834</v>
      </c>
      <c r="L1557" s="100"/>
      <c r="M1557" s="194"/>
      <c r="N1557" s="194"/>
      <c r="O1557" s="99"/>
      <c r="P1557" s="99"/>
      <c r="Q1557" s="106" t="s">
        <v>15</v>
      </c>
    </row>
    <row r="1558" spans="1:17" ht="12.75">
      <c r="A1558" s="353">
        <v>3211</v>
      </c>
      <c r="B1558" s="114"/>
      <c r="C1558" s="138" t="s">
        <v>41</v>
      </c>
      <c r="D1558" s="138">
        <v>1</v>
      </c>
      <c r="E1558" s="203">
        <v>75</v>
      </c>
      <c r="F1558" s="118">
        <f>G1558*137/1000*E1558</f>
        <v>1710.0682499999998</v>
      </c>
      <c r="G1558" s="131">
        <v>166.43</v>
      </c>
      <c r="H1558" s="132">
        <v>1000</v>
      </c>
      <c r="I1558" s="133" t="s">
        <v>1615</v>
      </c>
      <c r="J1558" s="213" t="s">
        <v>1727</v>
      </c>
      <c r="K1558" s="135" t="s">
        <v>617</v>
      </c>
      <c r="L1558" s="136" t="s">
        <v>295</v>
      </c>
      <c r="M1558" s="137">
        <v>119</v>
      </c>
      <c r="N1558" s="265"/>
      <c r="O1558" s="138" t="s">
        <v>41</v>
      </c>
      <c r="P1558" s="138">
        <v>1</v>
      </c>
      <c r="Q1558" s="177" t="e">
        <f>(((D1558*G1558)/1000)*E1558)*B1558+(N1558*#REF!)</f>
        <v>#VALUE!</v>
      </c>
    </row>
    <row r="1559" spans="1:17" ht="12.75">
      <c r="A1559" s="350">
        <v>3212</v>
      </c>
      <c r="B1559" s="114"/>
      <c r="C1559" s="128" t="s">
        <v>41</v>
      </c>
      <c r="D1559" s="128">
        <v>1</v>
      </c>
      <c r="E1559" s="107">
        <v>50</v>
      </c>
      <c r="F1559" s="118">
        <f>G1559*137/1000*E1559</f>
        <v>2052.1914999999995</v>
      </c>
      <c r="G1559" s="142">
        <v>299.59</v>
      </c>
      <c r="H1559" s="132">
        <v>1000</v>
      </c>
      <c r="I1559" s="133" t="s">
        <v>1615</v>
      </c>
      <c r="J1559" s="161" t="s">
        <v>1727</v>
      </c>
      <c r="K1559" s="180" t="s">
        <v>869</v>
      </c>
      <c r="L1559" s="143" t="s">
        <v>295</v>
      </c>
      <c r="M1559" s="137">
        <v>119</v>
      </c>
      <c r="N1559" s="265"/>
      <c r="O1559" s="128" t="s">
        <v>41</v>
      </c>
      <c r="P1559" s="128">
        <v>1</v>
      </c>
      <c r="Q1559" s="177" t="e">
        <f>(((D1559*G1559)/1000)*E1559)*B1559+(N1559*#REF!)</f>
        <v>#VALUE!</v>
      </c>
    </row>
    <row r="1560" spans="1:17" ht="12.75">
      <c r="A1560" s="350">
        <v>3213</v>
      </c>
      <c r="B1560" s="114"/>
      <c r="C1560" s="128" t="s">
        <v>41</v>
      </c>
      <c r="D1560" s="128">
        <v>1</v>
      </c>
      <c r="E1560" s="107">
        <v>75</v>
      </c>
      <c r="F1560" s="118">
        <f>G1560*137/1000*E1560</f>
        <v>1427.6084999999998</v>
      </c>
      <c r="G1560" s="142">
        <v>138.94</v>
      </c>
      <c r="H1560" s="132">
        <v>1000</v>
      </c>
      <c r="I1560" s="133" t="s">
        <v>1615</v>
      </c>
      <c r="J1560" s="161" t="s">
        <v>1727</v>
      </c>
      <c r="K1560" s="180" t="s">
        <v>1835</v>
      </c>
      <c r="L1560" s="143" t="s">
        <v>295</v>
      </c>
      <c r="M1560" s="137">
        <v>119</v>
      </c>
      <c r="N1560" s="265"/>
      <c r="O1560" s="128" t="s">
        <v>41</v>
      </c>
      <c r="P1560" s="128">
        <v>1</v>
      </c>
      <c r="Q1560" s="177" t="e">
        <f>(((D1560*G1560)/1000)*E1560)*B1560+(N1560*#REF!)</f>
        <v>#VALUE!</v>
      </c>
    </row>
    <row r="1561" spans="1:17" ht="12.75">
      <c r="A1561" s="350">
        <v>3214</v>
      </c>
      <c r="B1561" s="114"/>
      <c r="C1561" s="147" t="s">
        <v>41</v>
      </c>
      <c r="D1561" s="147">
        <v>1</v>
      </c>
      <c r="E1561" s="315">
        <v>75</v>
      </c>
      <c r="F1561" s="118">
        <f>G1561*137/1000*E1561</f>
        <v>952.80075</v>
      </c>
      <c r="G1561" s="142">
        <v>92.73</v>
      </c>
      <c r="H1561" s="132">
        <v>1000</v>
      </c>
      <c r="I1561" s="133" t="s">
        <v>1615</v>
      </c>
      <c r="J1561" s="161" t="s">
        <v>1727</v>
      </c>
      <c r="K1561" s="173" t="s">
        <v>1836</v>
      </c>
      <c r="L1561" s="143" t="s">
        <v>295</v>
      </c>
      <c r="M1561" s="137">
        <v>119</v>
      </c>
      <c r="N1561" s="265"/>
      <c r="O1561" s="147" t="s">
        <v>41</v>
      </c>
      <c r="P1561" s="147">
        <v>1</v>
      </c>
      <c r="Q1561" s="177" t="e">
        <f>(((D1561*G1561)/1000)*E1561)*B1561+(N1561*#REF!)</f>
        <v>#VALUE!</v>
      </c>
    </row>
    <row r="1562" spans="1:17" ht="12.75">
      <c r="A1562" s="350">
        <v>3216</v>
      </c>
      <c r="B1562" s="114"/>
      <c r="C1562" s="128" t="s">
        <v>41</v>
      </c>
      <c r="D1562" s="128">
        <v>1</v>
      </c>
      <c r="E1562" s="107">
        <v>75</v>
      </c>
      <c r="F1562" s="118">
        <f>G1562*137/1000*E1562</f>
        <v>1160.664</v>
      </c>
      <c r="G1562" s="142">
        <v>112.96</v>
      </c>
      <c r="H1562" s="132">
        <v>1000</v>
      </c>
      <c r="I1562" s="133" t="s">
        <v>1615</v>
      </c>
      <c r="J1562" s="161" t="s">
        <v>1727</v>
      </c>
      <c r="K1562" s="180" t="s">
        <v>1832</v>
      </c>
      <c r="L1562" s="143" t="s">
        <v>295</v>
      </c>
      <c r="M1562" s="137">
        <v>119</v>
      </c>
      <c r="N1562" s="265"/>
      <c r="O1562" s="128" t="s">
        <v>41</v>
      </c>
      <c r="P1562" s="128">
        <v>1</v>
      </c>
      <c r="Q1562" s="177" t="e">
        <f>(((D1562*G1562)/1000)*E1562)*B1562+(N1562*#REF!)</f>
        <v>#VALUE!</v>
      </c>
    </row>
    <row r="1563" spans="1:17" ht="12.75">
      <c r="A1563" s="350">
        <v>3217</v>
      </c>
      <c r="B1563" s="114"/>
      <c r="C1563" s="128" t="s">
        <v>41</v>
      </c>
      <c r="D1563" s="128">
        <v>1</v>
      </c>
      <c r="E1563" s="107">
        <v>75</v>
      </c>
      <c r="F1563" s="118">
        <f>G1563*137/1000*E1563</f>
        <v>1173.5077499999998</v>
      </c>
      <c r="G1563" s="142">
        <v>114.21</v>
      </c>
      <c r="H1563" s="132">
        <v>1000</v>
      </c>
      <c r="I1563" s="133" t="s">
        <v>1615</v>
      </c>
      <c r="J1563" s="161" t="s">
        <v>1727</v>
      </c>
      <c r="K1563" s="180" t="s">
        <v>1676</v>
      </c>
      <c r="L1563" s="143" t="s">
        <v>295</v>
      </c>
      <c r="M1563" s="137">
        <v>119</v>
      </c>
      <c r="N1563" s="265"/>
      <c r="O1563" s="128" t="s">
        <v>41</v>
      </c>
      <c r="P1563" s="128">
        <v>1</v>
      </c>
      <c r="Q1563" s="177" t="e">
        <f>(((D1563*G1563)/1000)*E1563)*B1563+(N1563*#REF!)</f>
        <v>#VALUE!</v>
      </c>
    </row>
    <row r="1564" spans="1:17" ht="12.75">
      <c r="A1564" s="350">
        <v>3218</v>
      </c>
      <c r="B1564" s="114"/>
      <c r="C1564" s="128" t="s">
        <v>41</v>
      </c>
      <c r="D1564" s="128">
        <v>1</v>
      </c>
      <c r="E1564" s="107">
        <v>75</v>
      </c>
      <c r="F1564" s="118">
        <f>G1564*137/1000*E1564</f>
        <v>952.80075</v>
      </c>
      <c r="G1564" s="142">
        <v>92.73</v>
      </c>
      <c r="H1564" s="132">
        <v>1000</v>
      </c>
      <c r="I1564" s="133" t="s">
        <v>1615</v>
      </c>
      <c r="J1564" s="161" t="s">
        <v>121</v>
      </c>
      <c r="K1564" s="180" t="s">
        <v>294</v>
      </c>
      <c r="L1564" s="143" t="s">
        <v>295</v>
      </c>
      <c r="M1564" s="137">
        <v>119</v>
      </c>
      <c r="N1564" s="265"/>
      <c r="O1564" s="128" t="s">
        <v>41</v>
      </c>
      <c r="P1564" s="128">
        <v>1</v>
      </c>
      <c r="Q1564" s="177" t="e">
        <f>(((D1564*G1564)/1000)*E1564)*B1564+(N1564*#REF!)</f>
        <v>#VALUE!</v>
      </c>
    </row>
    <row r="1565" spans="1:17" ht="12.75">
      <c r="A1565" s="350">
        <v>3219</v>
      </c>
      <c r="B1565" s="114"/>
      <c r="C1565" s="147" t="s">
        <v>41</v>
      </c>
      <c r="D1565" s="147">
        <v>1</v>
      </c>
      <c r="E1565" s="315">
        <v>75</v>
      </c>
      <c r="F1565" s="118">
        <f>G1565*137/1000*E1565</f>
        <v>1331.8455000000001</v>
      </c>
      <c r="G1565" s="142">
        <v>129.62</v>
      </c>
      <c r="H1565" s="132">
        <v>1000</v>
      </c>
      <c r="I1565" s="133" t="s">
        <v>1615</v>
      </c>
      <c r="J1565" s="161" t="s">
        <v>1727</v>
      </c>
      <c r="K1565" s="173" t="s">
        <v>378</v>
      </c>
      <c r="L1565" s="143" t="s">
        <v>295</v>
      </c>
      <c r="M1565" s="137">
        <v>119</v>
      </c>
      <c r="N1565" s="265"/>
      <c r="O1565" s="147" t="s">
        <v>41</v>
      </c>
      <c r="P1565" s="147">
        <v>1</v>
      </c>
      <c r="Q1565" s="177" t="e">
        <f>(((D1565*G1565)/1000)*E1565)*B1565+(N1565*#REF!)</f>
        <v>#VALUE!</v>
      </c>
    </row>
    <row r="1566" spans="1:17" ht="12.75">
      <c r="A1566" s="350">
        <v>3221</v>
      </c>
      <c r="B1566" s="114"/>
      <c r="C1566" s="128" t="s">
        <v>41</v>
      </c>
      <c r="D1566" s="128">
        <v>1</v>
      </c>
      <c r="E1566" s="107">
        <v>50</v>
      </c>
      <c r="F1566" s="118">
        <f>G1566*137/1000*E1566</f>
        <v>2052.1914999999995</v>
      </c>
      <c r="G1566" s="142">
        <v>299.59</v>
      </c>
      <c r="H1566" s="132">
        <v>1000</v>
      </c>
      <c r="I1566" s="133" t="s">
        <v>1615</v>
      </c>
      <c r="J1566" s="161" t="s">
        <v>1727</v>
      </c>
      <c r="K1566" s="180" t="s">
        <v>1837</v>
      </c>
      <c r="L1566" s="143" t="s">
        <v>295</v>
      </c>
      <c r="M1566" s="137">
        <v>120</v>
      </c>
      <c r="N1566" s="265"/>
      <c r="O1566" s="128" t="s">
        <v>41</v>
      </c>
      <c r="P1566" s="128">
        <v>1</v>
      </c>
      <c r="Q1566" s="177" t="e">
        <f>(((D1566*G1566)/1000)*E1566)*B1566+(N1566*#REF!)</f>
        <v>#VALUE!</v>
      </c>
    </row>
    <row r="1567" spans="1:17" ht="12.75">
      <c r="A1567" s="350">
        <v>3222</v>
      </c>
      <c r="B1567" s="114"/>
      <c r="C1567" s="128" t="s">
        <v>41</v>
      </c>
      <c r="D1567" s="128">
        <v>1</v>
      </c>
      <c r="E1567" s="107">
        <v>75</v>
      </c>
      <c r="F1567" s="118">
        <f>G1567*137/1000*E1567</f>
        <v>1843.1294999999998</v>
      </c>
      <c r="G1567" s="142">
        <v>179.38</v>
      </c>
      <c r="H1567" s="132">
        <v>1000</v>
      </c>
      <c r="I1567" s="133" t="s">
        <v>1615</v>
      </c>
      <c r="J1567" s="161" t="s">
        <v>1727</v>
      </c>
      <c r="K1567" s="180" t="s">
        <v>1838</v>
      </c>
      <c r="L1567" s="143" t="s">
        <v>295</v>
      </c>
      <c r="M1567" s="137">
        <v>120</v>
      </c>
      <c r="N1567" s="265"/>
      <c r="O1567" s="128" t="s">
        <v>41</v>
      </c>
      <c r="P1567" s="128">
        <v>1</v>
      </c>
      <c r="Q1567" s="177" t="e">
        <f>(((D1567*G1567)/1000)*E1567)*B1567+(N1567*#REF!)</f>
        <v>#VALUE!</v>
      </c>
    </row>
    <row r="1568" spans="1:17" ht="12.75">
      <c r="A1568" s="350">
        <v>3223</v>
      </c>
      <c r="B1568" s="114"/>
      <c r="C1568" s="128" t="s">
        <v>41</v>
      </c>
      <c r="D1568" s="128">
        <v>1</v>
      </c>
      <c r="E1568" s="107">
        <v>75</v>
      </c>
      <c r="F1568" s="118">
        <f>G1568*137/1000*E1568</f>
        <v>1716.64425</v>
      </c>
      <c r="G1568" s="142">
        <v>167.07</v>
      </c>
      <c r="H1568" s="132">
        <v>1000</v>
      </c>
      <c r="I1568" s="133" t="s">
        <v>1615</v>
      </c>
      <c r="J1568" s="161" t="s">
        <v>1727</v>
      </c>
      <c r="K1568" s="180" t="s">
        <v>1839</v>
      </c>
      <c r="L1568" s="143" t="s">
        <v>295</v>
      </c>
      <c r="M1568" s="137">
        <v>120</v>
      </c>
      <c r="N1568" s="265"/>
      <c r="O1568" s="128" t="s">
        <v>41</v>
      </c>
      <c r="P1568" s="128">
        <v>1</v>
      </c>
      <c r="Q1568" s="177" t="e">
        <f>(((D1568*G1568)/1000)*E1568)*B1568+(N1568*#REF!)</f>
        <v>#VALUE!</v>
      </c>
    </row>
    <row r="1569" spans="1:17" ht="12.75">
      <c r="A1569" s="350">
        <v>3224</v>
      </c>
      <c r="B1569" s="114"/>
      <c r="C1569" s="128" t="s">
        <v>41</v>
      </c>
      <c r="D1569" s="128">
        <v>1</v>
      </c>
      <c r="E1569" s="107">
        <v>75</v>
      </c>
      <c r="F1569" s="118">
        <f>G1569*137/1000*E1569</f>
        <v>1319.0017500000001</v>
      </c>
      <c r="G1569" s="142">
        <v>128.37</v>
      </c>
      <c r="H1569" s="132">
        <v>1000</v>
      </c>
      <c r="I1569" s="133" t="s">
        <v>1615</v>
      </c>
      <c r="J1569" s="161" t="s">
        <v>1727</v>
      </c>
      <c r="K1569" s="180" t="s">
        <v>1261</v>
      </c>
      <c r="L1569" s="143" t="s">
        <v>295</v>
      </c>
      <c r="M1569" s="137">
        <v>120</v>
      </c>
      <c r="N1569" s="265"/>
      <c r="O1569" s="128" t="s">
        <v>41</v>
      </c>
      <c r="P1569" s="128">
        <v>1</v>
      </c>
      <c r="Q1569" s="177" t="e">
        <f>(((D1569*G1569)/1000)*E1569)*B1569+(N1569*#REF!)</f>
        <v>#VALUE!</v>
      </c>
    </row>
    <row r="1570" spans="1:17" ht="12.75">
      <c r="A1570" s="350">
        <v>3480</v>
      </c>
      <c r="B1570" s="114"/>
      <c r="C1570" s="128" t="s">
        <v>41</v>
      </c>
      <c r="D1570" s="128">
        <v>1</v>
      </c>
      <c r="E1570" s="107">
        <v>75</v>
      </c>
      <c r="F1570" s="118">
        <f>G1570*137/1000*E1570</f>
        <v>1319.0017500000001</v>
      </c>
      <c r="G1570" s="142">
        <v>128.37</v>
      </c>
      <c r="H1570" s="132">
        <v>1000</v>
      </c>
      <c r="I1570" s="133" t="s">
        <v>1615</v>
      </c>
      <c r="J1570" s="161" t="s">
        <v>1727</v>
      </c>
      <c r="K1570" s="180" t="s">
        <v>614</v>
      </c>
      <c r="L1570" s="143" t="s">
        <v>295</v>
      </c>
      <c r="M1570" s="137">
        <v>120</v>
      </c>
      <c r="N1570" s="265"/>
      <c r="O1570" s="128" t="s">
        <v>41</v>
      </c>
      <c r="P1570" s="128">
        <v>1</v>
      </c>
      <c r="Q1570" s="177" t="e">
        <f>(((D1570*G1570)/1000)*E1570)*B1570+(N1570*#REF!)</f>
        <v>#VALUE!</v>
      </c>
    </row>
    <row r="1571" spans="1:17" ht="12.75">
      <c r="A1571" s="350">
        <v>3481</v>
      </c>
      <c r="B1571" s="114"/>
      <c r="C1571" s="128" t="s">
        <v>41</v>
      </c>
      <c r="D1571" s="128">
        <v>1</v>
      </c>
      <c r="E1571" s="107">
        <v>75</v>
      </c>
      <c r="F1571" s="118">
        <f>G1571*137/1000*E1571</f>
        <v>1843.1294999999998</v>
      </c>
      <c r="G1571" s="142">
        <v>179.38</v>
      </c>
      <c r="H1571" s="132">
        <v>1000</v>
      </c>
      <c r="I1571" s="133" t="s">
        <v>1615</v>
      </c>
      <c r="J1571" s="161" t="s">
        <v>1727</v>
      </c>
      <c r="K1571" s="180" t="s">
        <v>863</v>
      </c>
      <c r="L1571" s="143" t="s">
        <v>295</v>
      </c>
      <c r="M1571" s="137">
        <v>120</v>
      </c>
      <c r="N1571" s="265"/>
      <c r="O1571" s="128" t="s">
        <v>41</v>
      </c>
      <c r="P1571" s="128">
        <v>1</v>
      </c>
      <c r="Q1571" s="177" t="e">
        <f>(((D1571*G1571)/1000)*E1571)*B1571+(N1571*#REF!)</f>
        <v>#VALUE!</v>
      </c>
    </row>
    <row r="1572" spans="1:17" ht="12.75">
      <c r="A1572" s="350">
        <v>3482</v>
      </c>
      <c r="B1572" s="114"/>
      <c r="C1572" s="128" t="s">
        <v>41</v>
      </c>
      <c r="D1572" s="128">
        <v>1</v>
      </c>
      <c r="E1572" s="107">
        <v>50</v>
      </c>
      <c r="F1572" s="118">
        <f>G1572*137/1000*E1572</f>
        <v>2632.9345</v>
      </c>
      <c r="G1572" s="142">
        <v>384.37</v>
      </c>
      <c r="H1572" s="132">
        <v>1000</v>
      </c>
      <c r="I1572" s="133" t="s">
        <v>1615</v>
      </c>
      <c r="J1572" s="161" t="s">
        <v>1727</v>
      </c>
      <c r="K1572" s="180" t="s">
        <v>1270</v>
      </c>
      <c r="L1572" s="143" t="s">
        <v>295</v>
      </c>
      <c r="M1572" s="137">
        <v>120</v>
      </c>
      <c r="N1572" s="265"/>
      <c r="O1572" s="128" t="s">
        <v>41</v>
      </c>
      <c r="P1572" s="128">
        <v>1</v>
      </c>
      <c r="Q1572" s="177" t="e">
        <f>(((D1572*G1572)/1000)*E1572)*B1572+(N1572*#REF!)</f>
        <v>#VALUE!</v>
      </c>
    </row>
    <row r="1573" spans="1:17" ht="12.75">
      <c r="A1573" s="350">
        <v>3483</v>
      </c>
      <c r="B1573" s="114"/>
      <c r="C1573" s="128" t="s">
        <v>41</v>
      </c>
      <c r="D1573" s="128">
        <v>1</v>
      </c>
      <c r="E1573" s="107">
        <v>75</v>
      </c>
      <c r="F1573" s="118">
        <f>G1573*137/1000*E1573</f>
        <v>1173.5077499999998</v>
      </c>
      <c r="G1573" s="142">
        <v>114.21</v>
      </c>
      <c r="H1573" s="132">
        <v>1000</v>
      </c>
      <c r="I1573" s="133" t="s">
        <v>1615</v>
      </c>
      <c r="J1573" s="161" t="s">
        <v>1727</v>
      </c>
      <c r="K1573" s="180" t="s">
        <v>1268</v>
      </c>
      <c r="L1573" s="143" t="s">
        <v>295</v>
      </c>
      <c r="M1573" s="137">
        <v>120</v>
      </c>
      <c r="N1573" s="265"/>
      <c r="O1573" s="128" t="s">
        <v>41</v>
      </c>
      <c r="P1573" s="128">
        <v>1</v>
      </c>
      <c r="Q1573" s="177" t="e">
        <f>(((D1573*G1573)/1000)*E1573)*B1573+(N1573*#REF!)</f>
        <v>#VALUE!</v>
      </c>
    </row>
    <row r="1574" spans="1:17" ht="12.75">
      <c r="A1574" s="350">
        <v>3226</v>
      </c>
      <c r="B1574" s="114"/>
      <c r="C1574" s="128" t="s">
        <v>41</v>
      </c>
      <c r="D1574" s="128">
        <v>1</v>
      </c>
      <c r="E1574" s="107">
        <v>75</v>
      </c>
      <c r="F1574" s="118">
        <f>G1574*137/1000*E1574</f>
        <v>1742.33175</v>
      </c>
      <c r="G1574" s="142">
        <v>169.57</v>
      </c>
      <c r="H1574" s="132">
        <v>1000</v>
      </c>
      <c r="I1574" s="133" t="s">
        <v>1615</v>
      </c>
      <c r="J1574" s="161" t="s">
        <v>308</v>
      </c>
      <c r="K1574" s="180" t="s">
        <v>1297</v>
      </c>
      <c r="L1574" s="143" t="s">
        <v>295</v>
      </c>
      <c r="M1574" s="137">
        <v>120</v>
      </c>
      <c r="N1574" s="265"/>
      <c r="O1574" s="128" t="s">
        <v>41</v>
      </c>
      <c r="P1574" s="128">
        <v>1</v>
      </c>
      <c r="Q1574" s="177" t="e">
        <f>(((D1574*G1574)/1000)*E1574)*B1574+(N1574*#REF!)</f>
        <v>#VALUE!</v>
      </c>
    </row>
    <row r="1575" spans="1:17" ht="12.75">
      <c r="A1575" s="350">
        <v>3227</v>
      </c>
      <c r="B1575" s="114"/>
      <c r="C1575" s="128" t="s">
        <v>41</v>
      </c>
      <c r="D1575" s="128">
        <v>1</v>
      </c>
      <c r="E1575" s="107">
        <v>75</v>
      </c>
      <c r="F1575" s="118">
        <f>G1575*137/1000*E1575</f>
        <v>1487.7172500000001</v>
      </c>
      <c r="G1575" s="142">
        <v>144.79</v>
      </c>
      <c r="H1575" s="132">
        <v>1000</v>
      </c>
      <c r="I1575" s="133" t="s">
        <v>1615</v>
      </c>
      <c r="J1575" s="161" t="s">
        <v>308</v>
      </c>
      <c r="K1575" s="180" t="s">
        <v>1840</v>
      </c>
      <c r="L1575" s="143" t="s">
        <v>295</v>
      </c>
      <c r="M1575" s="137">
        <v>120</v>
      </c>
      <c r="N1575" s="265"/>
      <c r="O1575" s="128" t="s">
        <v>41</v>
      </c>
      <c r="P1575" s="128">
        <v>1</v>
      </c>
      <c r="Q1575" s="177" t="e">
        <f>(((D1575*G1575)/1000)*E1575)*B1575+(N1575*#REF!)</f>
        <v>#VALUE!</v>
      </c>
    </row>
    <row r="1576" spans="1:17" ht="12.75">
      <c r="A1576" s="350">
        <v>3228</v>
      </c>
      <c r="B1576" s="114"/>
      <c r="C1576" s="128" t="s">
        <v>41</v>
      </c>
      <c r="D1576" s="128">
        <v>1</v>
      </c>
      <c r="E1576" s="107">
        <v>75</v>
      </c>
      <c r="F1576" s="118">
        <f>G1576*137/1000*E1576</f>
        <v>1832.2379999999998</v>
      </c>
      <c r="G1576" s="142">
        <v>178.32</v>
      </c>
      <c r="H1576" s="132">
        <v>1000</v>
      </c>
      <c r="I1576" s="133" t="s">
        <v>1615</v>
      </c>
      <c r="J1576" s="161" t="s">
        <v>308</v>
      </c>
      <c r="K1576" s="180" t="s">
        <v>315</v>
      </c>
      <c r="L1576" s="143" t="s">
        <v>295</v>
      </c>
      <c r="M1576" s="137">
        <v>120</v>
      </c>
      <c r="N1576" s="265"/>
      <c r="O1576" s="128" t="s">
        <v>41</v>
      </c>
      <c r="P1576" s="128">
        <v>1</v>
      </c>
      <c r="Q1576" s="177" t="e">
        <f>(((D1576*G1576)/1000)*E1576)*B1576+(N1576*#REF!)</f>
        <v>#VALUE!</v>
      </c>
    </row>
    <row r="1577" spans="1:17" ht="12.75">
      <c r="A1577" s="350">
        <v>3229</v>
      </c>
      <c r="B1577" s="114"/>
      <c r="C1577" s="128" t="s">
        <v>41</v>
      </c>
      <c r="D1577" s="128">
        <v>1</v>
      </c>
      <c r="E1577" s="107">
        <v>75</v>
      </c>
      <c r="F1577" s="118">
        <f>G1577*137/1000*E1577</f>
        <v>1269.8872500000002</v>
      </c>
      <c r="G1577" s="142">
        <v>123.59</v>
      </c>
      <c r="H1577" s="132">
        <v>1000</v>
      </c>
      <c r="I1577" s="133" t="s">
        <v>1615</v>
      </c>
      <c r="J1577" s="161" t="s">
        <v>308</v>
      </c>
      <c r="K1577" s="180" t="s">
        <v>317</v>
      </c>
      <c r="L1577" s="143" t="s">
        <v>295</v>
      </c>
      <c r="M1577" s="137">
        <v>120</v>
      </c>
      <c r="N1577" s="265"/>
      <c r="O1577" s="128" t="s">
        <v>41</v>
      </c>
      <c r="P1577" s="128">
        <v>1</v>
      </c>
      <c r="Q1577" s="177" t="e">
        <f>(((D1577*G1577)/1000)*E1577)*B1577+(N1577*#REF!)</f>
        <v>#VALUE!</v>
      </c>
    </row>
    <row r="1578" spans="1:17" ht="12.75">
      <c r="A1578" s="350">
        <v>3231</v>
      </c>
      <c r="B1578" s="114"/>
      <c r="C1578" s="128" t="s">
        <v>41</v>
      </c>
      <c r="D1578" s="128">
        <v>1</v>
      </c>
      <c r="E1578" s="107">
        <v>75</v>
      </c>
      <c r="F1578" s="118">
        <f>G1578*137/1000*E1578</f>
        <v>1414.7647499999998</v>
      </c>
      <c r="G1578" s="142">
        <v>137.69</v>
      </c>
      <c r="H1578" s="132">
        <v>1000</v>
      </c>
      <c r="I1578" s="133" t="s">
        <v>1615</v>
      </c>
      <c r="J1578" s="161" t="s">
        <v>303</v>
      </c>
      <c r="K1578" s="180" t="s">
        <v>1833</v>
      </c>
      <c r="L1578" s="143" t="s">
        <v>295</v>
      </c>
      <c r="M1578" s="137">
        <v>120</v>
      </c>
      <c r="N1578" s="265"/>
      <c r="O1578" s="128" t="s">
        <v>41</v>
      </c>
      <c r="P1578" s="128">
        <v>1</v>
      </c>
      <c r="Q1578" s="177" t="e">
        <f>(((D1578*G1578)/1000)*E1578)*B1578+(N1578*#REF!)</f>
        <v>#VALUE!</v>
      </c>
    </row>
    <row r="1579" spans="1:17" ht="12.75">
      <c r="A1579" s="350">
        <v>3232</v>
      </c>
      <c r="B1579" s="114"/>
      <c r="C1579" s="128" t="s">
        <v>41</v>
      </c>
      <c r="D1579" s="128">
        <v>1</v>
      </c>
      <c r="E1579" s="107">
        <v>75</v>
      </c>
      <c r="F1579" s="118">
        <f>G1579*137/1000*E1579</f>
        <v>1575.363</v>
      </c>
      <c r="G1579" s="142">
        <v>153.32</v>
      </c>
      <c r="H1579" s="132">
        <v>1000</v>
      </c>
      <c r="I1579" s="133" t="s">
        <v>1615</v>
      </c>
      <c r="J1579" s="161" t="s">
        <v>303</v>
      </c>
      <c r="K1579" s="180" t="s">
        <v>878</v>
      </c>
      <c r="L1579" s="143" t="s">
        <v>295</v>
      </c>
      <c r="M1579" s="137">
        <v>120</v>
      </c>
      <c r="N1579" s="265"/>
      <c r="O1579" s="128" t="s">
        <v>41</v>
      </c>
      <c r="P1579" s="128">
        <v>1</v>
      </c>
      <c r="Q1579" s="177" t="e">
        <f>(((D1579*G1579)/1000)*E1579)*B1579+(N1579*#REF!)</f>
        <v>#VALUE!</v>
      </c>
    </row>
    <row r="1580" spans="1:17" ht="12.75">
      <c r="A1580" s="350">
        <v>3233</v>
      </c>
      <c r="B1580" s="114"/>
      <c r="C1580" s="128" t="s">
        <v>41</v>
      </c>
      <c r="D1580" s="128">
        <v>1</v>
      </c>
      <c r="E1580" s="107">
        <v>75</v>
      </c>
      <c r="F1580" s="118">
        <f>G1580*137/1000*E1580</f>
        <v>1843.1294999999998</v>
      </c>
      <c r="G1580" s="142">
        <v>179.38</v>
      </c>
      <c r="H1580" s="132">
        <v>1000</v>
      </c>
      <c r="I1580" s="133" t="s">
        <v>1615</v>
      </c>
      <c r="J1580" s="161" t="s">
        <v>303</v>
      </c>
      <c r="K1580" s="180" t="s">
        <v>880</v>
      </c>
      <c r="L1580" s="143" t="s">
        <v>295</v>
      </c>
      <c r="M1580" s="137">
        <v>120</v>
      </c>
      <c r="N1580" s="265"/>
      <c r="O1580" s="128" t="s">
        <v>41</v>
      </c>
      <c r="P1580" s="128">
        <v>1</v>
      </c>
      <c r="Q1580" s="177" t="e">
        <f>(((D1580*G1580)/1000)*E1580)*B1580+(N1580*#REF!)</f>
        <v>#VALUE!</v>
      </c>
    </row>
    <row r="1581" spans="1:17" ht="12.75">
      <c r="A1581" s="350">
        <v>3234</v>
      </c>
      <c r="B1581" s="114"/>
      <c r="C1581" s="128" t="s">
        <v>41</v>
      </c>
      <c r="D1581" s="128">
        <v>1</v>
      </c>
      <c r="E1581" s="107">
        <v>75</v>
      </c>
      <c r="F1581" s="118">
        <f>G1581*137/1000*E1581</f>
        <v>2150.352</v>
      </c>
      <c r="G1581" s="142">
        <v>209.28</v>
      </c>
      <c r="H1581" s="132">
        <v>1000</v>
      </c>
      <c r="I1581" s="133" t="s">
        <v>1615</v>
      </c>
      <c r="J1581" s="161" t="s">
        <v>303</v>
      </c>
      <c r="K1581" s="180" t="s">
        <v>882</v>
      </c>
      <c r="L1581" s="143" t="s">
        <v>295</v>
      </c>
      <c r="M1581" s="137">
        <v>120</v>
      </c>
      <c r="N1581" s="265"/>
      <c r="O1581" s="128" t="s">
        <v>41</v>
      </c>
      <c r="P1581" s="128">
        <v>1</v>
      </c>
      <c r="Q1581" s="177" t="e">
        <f>(((D1581*G1581)/1000)*E1581)*B1581+(N1581*#REF!)</f>
        <v>#VALUE!</v>
      </c>
    </row>
    <row r="1582" spans="1:17" ht="12.75">
      <c r="A1582" s="350">
        <v>3435</v>
      </c>
      <c r="B1582" s="114"/>
      <c r="C1582" s="128" t="s">
        <v>41</v>
      </c>
      <c r="D1582" s="128">
        <v>1</v>
      </c>
      <c r="E1582" s="107">
        <v>75</v>
      </c>
      <c r="F1582" s="118">
        <f>G1582*137/1000*E1582</f>
        <v>1780.863</v>
      </c>
      <c r="G1582" s="142">
        <v>173.32</v>
      </c>
      <c r="H1582" s="132">
        <v>1000</v>
      </c>
      <c r="I1582" s="133" t="s">
        <v>1615</v>
      </c>
      <c r="J1582" s="161" t="s">
        <v>303</v>
      </c>
      <c r="K1582" s="180" t="s">
        <v>879</v>
      </c>
      <c r="L1582" s="143" t="s">
        <v>295</v>
      </c>
      <c r="M1582" s="321">
        <v>121</v>
      </c>
      <c r="N1582" s="265"/>
      <c r="O1582" s="128" t="s">
        <v>41</v>
      </c>
      <c r="P1582" s="128">
        <v>1</v>
      </c>
      <c r="Q1582" s="177" t="e">
        <f>(((D1582*G1582)/1000)*E1582)*B1582+(N1582*#REF!)</f>
        <v>#VALUE!</v>
      </c>
    </row>
    <row r="1583" spans="1:17" ht="12.75">
      <c r="A1583" s="350">
        <v>3436</v>
      </c>
      <c r="B1583" s="114"/>
      <c r="C1583" s="128" t="s">
        <v>41</v>
      </c>
      <c r="D1583" s="128">
        <v>1</v>
      </c>
      <c r="E1583" s="107">
        <v>50</v>
      </c>
      <c r="F1583" s="118">
        <f>G1583*137/1000*E1583</f>
        <v>1723.3915</v>
      </c>
      <c r="G1583" s="142">
        <v>251.59</v>
      </c>
      <c r="H1583" s="132">
        <v>1000</v>
      </c>
      <c r="I1583" s="133" t="s">
        <v>1615</v>
      </c>
      <c r="J1583" s="161" t="s">
        <v>303</v>
      </c>
      <c r="K1583" s="180" t="s">
        <v>1303</v>
      </c>
      <c r="L1583" s="143" t="s">
        <v>295</v>
      </c>
      <c r="M1583" s="321">
        <v>121</v>
      </c>
      <c r="N1583" s="265"/>
      <c r="O1583" s="128" t="s">
        <v>41</v>
      </c>
      <c r="P1583" s="128">
        <v>1</v>
      </c>
      <c r="Q1583" s="177" t="e">
        <f>(((D1583*G1583)/1000)*E1583)*B1583+(N1583*#REF!)</f>
        <v>#VALUE!</v>
      </c>
    </row>
    <row r="1584" spans="1:17" ht="12.75">
      <c r="A1584" s="350">
        <v>3437</v>
      </c>
      <c r="B1584" s="114"/>
      <c r="C1584" s="128" t="s">
        <v>41</v>
      </c>
      <c r="D1584" s="128">
        <v>1</v>
      </c>
      <c r="E1584" s="107">
        <v>75</v>
      </c>
      <c r="F1584" s="118">
        <f>G1584*137/1000*E1584</f>
        <v>1487.7172500000001</v>
      </c>
      <c r="G1584" s="142">
        <v>144.79</v>
      </c>
      <c r="H1584" s="132">
        <v>1000</v>
      </c>
      <c r="I1584" s="133" t="s">
        <v>1615</v>
      </c>
      <c r="J1584" s="161" t="s">
        <v>303</v>
      </c>
      <c r="K1584" s="180" t="s">
        <v>883</v>
      </c>
      <c r="L1584" s="143" t="s">
        <v>295</v>
      </c>
      <c r="M1584" s="321">
        <v>121</v>
      </c>
      <c r="N1584" s="265"/>
      <c r="O1584" s="128" t="s">
        <v>41</v>
      </c>
      <c r="P1584" s="128">
        <v>1</v>
      </c>
      <c r="Q1584" s="177" t="e">
        <f>(((D1584*G1584)/1000)*E1584)*B1584+(N1584*#REF!)</f>
        <v>#VALUE!</v>
      </c>
    </row>
    <row r="1585" spans="1:17" ht="12.75">
      <c r="A1585" s="350">
        <v>3438</v>
      </c>
      <c r="B1585" s="114"/>
      <c r="C1585" s="128" t="s">
        <v>41</v>
      </c>
      <c r="D1585" s="128">
        <v>1</v>
      </c>
      <c r="E1585" s="107">
        <v>75</v>
      </c>
      <c r="F1585" s="118">
        <f>G1585*137/1000*E1585</f>
        <v>1768.01925</v>
      </c>
      <c r="G1585" s="142">
        <v>172.07</v>
      </c>
      <c r="H1585" s="132">
        <v>1000</v>
      </c>
      <c r="I1585" s="133" t="s">
        <v>1615</v>
      </c>
      <c r="J1585" s="161" t="s">
        <v>303</v>
      </c>
      <c r="K1585" s="180" t="s">
        <v>1305</v>
      </c>
      <c r="L1585" s="143" t="s">
        <v>295</v>
      </c>
      <c r="M1585" s="321">
        <v>121</v>
      </c>
      <c r="N1585" s="265"/>
      <c r="O1585" s="128" t="s">
        <v>41</v>
      </c>
      <c r="P1585" s="128">
        <v>1</v>
      </c>
      <c r="Q1585" s="177" t="e">
        <f>(((D1585*G1585)/1000)*E1585)*B1585+(N1585*#REF!)</f>
        <v>#VALUE!</v>
      </c>
    </row>
    <row r="1586" spans="1:17" ht="12.75">
      <c r="A1586" s="350">
        <v>3236</v>
      </c>
      <c r="B1586" s="114"/>
      <c r="C1586" s="128" t="s">
        <v>41</v>
      </c>
      <c r="D1586" s="128">
        <v>1</v>
      </c>
      <c r="E1586" s="107">
        <v>75</v>
      </c>
      <c r="F1586" s="118">
        <f>G1586*137/1000*E1586</f>
        <v>1186.3515</v>
      </c>
      <c r="G1586" s="142">
        <v>115.46</v>
      </c>
      <c r="H1586" s="132">
        <v>1000</v>
      </c>
      <c r="I1586" s="133" t="s">
        <v>1615</v>
      </c>
      <c r="J1586" s="161" t="s">
        <v>303</v>
      </c>
      <c r="K1586" s="180" t="s">
        <v>605</v>
      </c>
      <c r="L1586" s="143" t="s">
        <v>295</v>
      </c>
      <c r="M1586" s="321">
        <v>121</v>
      </c>
      <c r="N1586" s="265"/>
      <c r="O1586" s="128" t="s">
        <v>41</v>
      </c>
      <c r="P1586" s="128">
        <v>1</v>
      </c>
      <c r="Q1586" s="177" t="e">
        <f>(((D1586*G1586)/1000)*E1586)*B1586+(N1586*#REF!)</f>
        <v>#VALUE!</v>
      </c>
    </row>
    <row r="1587" spans="1:17" ht="12.75">
      <c r="A1587" s="350">
        <v>3237</v>
      </c>
      <c r="B1587" s="114"/>
      <c r="C1587" s="128" t="s">
        <v>41</v>
      </c>
      <c r="D1587" s="128">
        <v>1</v>
      </c>
      <c r="E1587" s="107">
        <v>75</v>
      </c>
      <c r="F1587" s="118">
        <f>G1587*137/1000*E1587</f>
        <v>1344.6892500000001</v>
      </c>
      <c r="G1587" s="142">
        <v>130.87</v>
      </c>
      <c r="H1587" s="132">
        <v>1000</v>
      </c>
      <c r="I1587" s="133" t="s">
        <v>1615</v>
      </c>
      <c r="J1587" s="161" t="s">
        <v>303</v>
      </c>
      <c r="K1587" s="180" t="s">
        <v>1690</v>
      </c>
      <c r="L1587" s="143" t="s">
        <v>295</v>
      </c>
      <c r="M1587" s="321">
        <v>121</v>
      </c>
      <c r="N1587" s="265"/>
      <c r="O1587" s="128" t="s">
        <v>41</v>
      </c>
      <c r="P1587" s="128">
        <v>1</v>
      </c>
      <c r="Q1587" s="177" t="e">
        <f>(((D1587*G1587)/1000)*E1587)*B1587+(N1587*#REF!)</f>
        <v>#VALUE!</v>
      </c>
    </row>
    <row r="1588" spans="1:17" ht="12.75">
      <c r="A1588" s="350">
        <v>3238</v>
      </c>
      <c r="B1588" s="114"/>
      <c r="C1588" s="128" t="s">
        <v>41</v>
      </c>
      <c r="D1588" s="128">
        <v>1</v>
      </c>
      <c r="E1588" s="107">
        <v>75</v>
      </c>
      <c r="F1588" s="118">
        <f>G1588*137/1000*E1588</f>
        <v>1096.85625</v>
      </c>
      <c r="G1588" s="142">
        <v>106.75</v>
      </c>
      <c r="H1588" s="132">
        <v>1000</v>
      </c>
      <c r="I1588" s="133" t="s">
        <v>1615</v>
      </c>
      <c r="J1588" s="161" t="s">
        <v>303</v>
      </c>
      <c r="K1588" s="180" t="s">
        <v>1688</v>
      </c>
      <c r="L1588" s="143" t="s">
        <v>295</v>
      </c>
      <c r="M1588" s="321">
        <v>121</v>
      </c>
      <c r="N1588" s="265"/>
      <c r="O1588" s="128" t="s">
        <v>41</v>
      </c>
      <c r="P1588" s="128">
        <v>1</v>
      </c>
      <c r="Q1588" s="177" t="e">
        <f>(((D1588*G1588)/1000)*E1588)*B1588+(N1588*#REF!)</f>
        <v>#VALUE!</v>
      </c>
    </row>
    <row r="1589" spans="1:17" ht="12.75">
      <c r="A1589" s="350">
        <v>3239</v>
      </c>
      <c r="B1589" s="114"/>
      <c r="C1589" s="128" t="s">
        <v>41</v>
      </c>
      <c r="D1589" s="128">
        <v>1</v>
      </c>
      <c r="E1589" s="107">
        <v>75</v>
      </c>
      <c r="F1589" s="118">
        <f>G1589*137/1000*E1589</f>
        <v>1257.0435</v>
      </c>
      <c r="G1589" s="142">
        <v>122.34</v>
      </c>
      <c r="H1589" s="132">
        <v>1000</v>
      </c>
      <c r="I1589" s="133" t="s">
        <v>1615</v>
      </c>
      <c r="J1589" s="161" t="s">
        <v>303</v>
      </c>
      <c r="K1589" s="180" t="s">
        <v>610</v>
      </c>
      <c r="L1589" s="143" t="s">
        <v>295</v>
      </c>
      <c r="M1589" s="321">
        <v>121</v>
      </c>
      <c r="N1589" s="265"/>
      <c r="O1589" s="128" t="s">
        <v>41</v>
      </c>
      <c r="P1589" s="128">
        <v>1</v>
      </c>
      <c r="Q1589" s="177" t="e">
        <f>(((D1589*G1589)/1000)*E1589)*B1589+(N1589*#REF!)</f>
        <v>#VALUE!</v>
      </c>
    </row>
    <row r="1590" spans="1:17" ht="12.75">
      <c r="A1590" s="350">
        <v>3241</v>
      </c>
      <c r="B1590" s="114"/>
      <c r="C1590" s="128" t="s">
        <v>41</v>
      </c>
      <c r="D1590" s="128">
        <v>1</v>
      </c>
      <c r="E1590" s="107">
        <v>75</v>
      </c>
      <c r="F1590" s="118">
        <f>G1590*137/1000*E1590</f>
        <v>1306.1580000000004</v>
      </c>
      <c r="G1590" s="142">
        <v>127.12</v>
      </c>
      <c r="H1590" s="132">
        <v>1000</v>
      </c>
      <c r="I1590" s="133" t="s">
        <v>1615</v>
      </c>
      <c r="J1590" s="161" t="s">
        <v>303</v>
      </c>
      <c r="K1590" s="180" t="s">
        <v>1841</v>
      </c>
      <c r="L1590" s="143" t="s">
        <v>295</v>
      </c>
      <c r="M1590" s="321">
        <v>121</v>
      </c>
      <c r="N1590" s="265"/>
      <c r="O1590" s="128" t="s">
        <v>41</v>
      </c>
      <c r="P1590" s="128">
        <v>1</v>
      </c>
      <c r="Q1590" s="177" t="e">
        <f>(((D1590*G1590)/1000)*E1590)*B1590+(N1590*#REF!)</f>
        <v>#VALUE!</v>
      </c>
    </row>
    <row r="1591" spans="1:17" ht="12.75">
      <c r="A1591" s="350">
        <v>3242</v>
      </c>
      <c r="B1591" s="114"/>
      <c r="C1591" s="128" t="s">
        <v>41</v>
      </c>
      <c r="D1591" s="128">
        <v>1</v>
      </c>
      <c r="E1591" s="107">
        <v>75</v>
      </c>
      <c r="F1591" s="118">
        <f>G1591*137/1000*E1591</f>
        <v>1173.5077499999998</v>
      </c>
      <c r="G1591" s="142">
        <v>114.21</v>
      </c>
      <c r="H1591" s="132">
        <v>1000</v>
      </c>
      <c r="I1591" s="133" t="s">
        <v>1615</v>
      </c>
      <c r="J1591" s="161" t="s">
        <v>303</v>
      </c>
      <c r="K1591" s="180" t="s">
        <v>1842</v>
      </c>
      <c r="L1591" s="143" t="s">
        <v>295</v>
      </c>
      <c r="M1591" s="321">
        <v>121</v>
      </c>
      <c r="N1591" s="265"/>
      <c r="O1591" s="128" t="s">
        <v>41</v>
      </c>
      <c r="P1591" s="128">
        <v>1</v>
      </c>
      <c r="Q1591" s="177" t="e">
        <f>(((D1591*G1591)/1000)*E1591)*B1591+(N1591*#REF!)</f>
        <v>#VALUE!</v>
      </c>
    </row>
    <row r="1592" spans="1:17" ht="12.75">
      <c r="A1592" s="350">
        <v>3243</v>
      </c>
      <c r="B1592" s="114"/>
      <c r="C1592" s="128" t="s">
        <v>41</v>
      </c>
      <c r="D1592" s="128">
        <v>1</v>
      </c>
      <c r="E1592" s="107">
        <v>75</v>
      </c>
      <c r="F1592" s="118">
        <f>G1592*137/1000*E1592</f>
        <v>1173.5077499999998</v>
      </c>
      <c r="G1592" s="142">
        <v>114.21</v>
      </c>
      <c r="H1592" s="132">
        <v>1000</v>
      </c>
      <c r="I1592" s="133" t="s">
        <v>1615</v>
      </c>
      <c r="J1592" s="161" t="s">
        <v>303</v>
      </c>
      <c r="K1592" s="180" t="s">
        <v>1843</v>
      </c>
      <c r="L1592" s="143" t="s">
        <v>295</v>
      </c>
      <c r="M1592" s="321">
        <v>121</v>
      </c>
      <c r="N1592" s="265"/>
      <c r="O1592" s="128" t="s">
        <v>41</v>
      </c>
      <c r="P1592" s="128">
        <v>1</v>
      </c>
      <c r="Q1592" s="177" t="e">
        <f>(((D1592*G1592)/1000)*E1592)*B1592+(N1592*#REF!)</f>
        <v>#VALUE!</v>
      </c>
    </row>
    <row r="1593" spans="1:17" ht="12.75">
      <c r="A1593" s="350">
        <v>3244</v>
      </c>
      <c r="B1593" s="114"/>
      <c r="C1593" s="128" t="s">
        <v>41</v>
      </c>
      <c r="D1593" s="128">
        <v>1</v>
      </c>
      <c r="E1593" s="107">
        <v>75</v>
      </c>
      <c r="F1593" s="118">
        <f>G1593*137/1000*E1593</f>
        <v>1109.7</v>
      </c>
      <c r="G1593" s="142">
        <v>108</v>
      </c>
      <c r="H1593" s="132">
        <v>1000</v>
      </c>
      <c r="I1593" s="133" t="s">
        <v>1615</v>
      </c>
      <c r="J1593" s="161" t="s">
        <v>303</v>
      </c>
      <c r="K1593" s="180" t="s">
        <v>1844</v>
      </c>
      <c r="L1593" s="143" t="s">
        <v>295</v>
      </c>
      <c r="M1593" s="321">
        <v>121</v>
      </c>
      <c r="N1593" s="265"/>
      <c r="O1593" s="128" t="s">
        <v>41</v>
      </c>
      <c r="P1593" s="128">
        <v>1</v>
      </c>
      <c r="Q1593" s="177" t="e">
        <f>(((D1593*G1593)/1000)*E1593)*B1593+(N1593*#REF!)</f>
        <v>#VALUE!</v>
      </c>
    </row>
    <row r="1594" spans="1:17" ht="12.75">
      <c r="A1594" s="350">
        <v>3246</v>
      </c>
      <c r="B1594" s="114"/>
      <c r="C1594" s="128" t="s">
        <v>41</v>
      </c>
      <c r="D1594" s="128">
        <v>1</v>
      </c>
      <c r="E1594" s="107">
        <v>75</v>
      </c>
      <c r="F1594" s="118">
        <f>G1594*137/1000*E1594</f>
        <v>1979.3759999999997</v>
      </c>
      <c r="G1594" s="142">
        <v>192.64</v>
      </c>
      <c r="H1594" s="132">
        <v>1000</v>
      </c>
      <c r="I1594" s="133" t="s">
        <v>1615</v>
      </c>
      <c r="J1594" s="161" t="s">
        <v>303</v>
      </c>
      <c r="K1594" s="180" t="s">
        <v>868</v>
      </c>
      <c r="L1594" s="143" t="s">
        <v>295</v>
      </c>
      <c r="M1594" s="321">
        <v>121</v>
      </c>
      <c r="N1594" s="265"/>
      <c r="O1594" s="128" t="s">
        <v>41</v>
      </c>
      <c r="P1594" s="128">
        <v>1</v>
      </c>
      <c r="Q1594" s="177" t="e">
        <f>(((D1594*G1594)/1000)*E1594)*B1594+(N1594*#REF!)</f>
        <v>#VALUE!</v>
      </c>
    </row>
    <row r="1595" spans="1:17" ht="12.75">
      <c r="A1595" s="350">
        <v>3247</v>
      </c>
      <c r="B1595" s="114"/>
      <c r="C1595" s="128" t="s">
        <v>41</v>
      </c>
      <c r="D1595" s="128">
        <v>1</v>
      </c>
      <c r="E1595" s="107">
        <v>75</v>
      </c>
      <c r="F1595" s="118">
        <f>G1595*137/1000*E1595</f>
        <v>1257.0435</v>
      </c>
      <c r="G1595" s="142">
        <v>122.34</v>
      </c>
      <c r="H1595" s="132">
        <v>1000</v>
      </c>
      <c r="I1595" s="133" t="s">
        <v>1615</v>
      </c>
      <c r="J1595" s="161" t="s">
        <v>303</v>
      </c>
      <c r="K1595" s="180" t="s">
        <v>1845</v>
      </c>
      <c r="L1595" s="143" t="s">
        <v>295</v>
      </c>
      <c r="M1595" s="321">
        <v>121</v>
      </c>
      <c r="N1595" s="265"/>
      <c r="O1595" s="128" t="s">
        <v>41</v>
      </c>
      <c r="P1595" s="128">
        <v>1</v>
      </c>
      <c r="Q1595" s="177" t="e">
        <f>(((D1595*G1595)/1000)*E1595)*B1595+(N1595*#REF!)</f>
        <v>#VALUE!</v>
      </c>
    </row>
    <row r="1596" spans="1:17" ht="12.75">
      <c r="A1596" s="350">
        <v>3248</v>
      </c>
      <c r="B1596" s="114"/>
      <c r="C1596" s="128" t="s">
        <v>41</v>
      </c>
      <c r="D1596" s="128">
        <v>1</v>
      </c>
      <c r="E1596" s="107">
        <v>75</v>
      </c>
      <c r="F1596" s="118">
        <f>G1596*137/1000*E1596</f>
        <v>1640.0955000000001</v>
      </c>
      <c r="G1596" s="142">
        <v>159.62</v>
      </c>
      <c r="H1596" s="132">
        <v>1000</v>
      </c>
      <c r="I1596" s="133" t="s">
        <v>1615</v>
      </c>
      <c r="J1596" s="161" t="s">
        <v>303</v>
      </c>
      <c r="K1596" s="180" t="s">
        <v>1846</v>
      </c>
      <c r="L1596" s="143" t="s">
        <v>295</v>
      </c>
      <c r="M1596" s="321">
        <v>121</v>
      </c>
      <c r="N1596" s="265"/>
      <c r="O1596" s="128" t="s">
        <v>41</v>
      </c>
      <c r="P1596" s="128">
        <v>1</v>
      </c>
      <c r="Q1596" s="177" t="e">
        <f>(((D1596*G1596)/1000)*E1596)*B1596+(N1596*#REF!)</f>
        <v>#VALUE!</v>
      </c>
    </row>
    <row r="1597" spans="1:17" ht="12.75">
      <c r="A1597" s="354">
        <v>3249</v>
      </c>
      <c r="B1597" s="114"/>
      <c r="C1597" s="147" t="s">
        <v>41</v>
      </c>
      <c r="D1597" s="147">
        <v>1</v>
      </c>
      <c r="E1597" s="315">
        <v>75</v>
      </c>
      <c r="F1597" s="118">
        <f>G1597*137/1000*E1597</f>
        <v>1257.0435</v>
      </c>
      <c r="G1597" s="178">
        <v>122.34</v>
      </c>
      <c r="H1597" s="132">
        <v>1000</v>
      </c>
      <c r="I1597" s="133" t="s">
        <v>1615</v>
      </c>
      <c r="J1597" s="282" t="s">
        <v>303</v>
      </c>
      <c r="K1597" s="173" t="s">
        <v>1847</v>
      </c>
      <c r="L1597" s="179" t="s">
        <v>295</v>
      </c>
      <c r="M1597" s="321">
        <v>121</v>
      </c>
      <c r="N1597" s="265"/>
      <c r="O1597" s="147" t="s">
        <v>41</v>
      </c>
      <c r="P1597" s="147">
        <v>1</v>
      </c>
      <c r="Q1597" s="177" t="e">
        <f>(((D1597*G1597)/1000)*E1597)*B1597+(N1597*#REF!)</f>
        <v>#VALUE!</v>
      </c>
    </row>
    <row r="1598" spans="1:17" ht="12.75">
      <c r="A1598" s="349"/>
      <c r="B1598" s="186"/>
      <c r="C1598" s="99"/>
      <c r="D1598" s="99"/>
      <c r="E1598" s="99"/>
      <c r="F1598" s="118">
        <f>G1598*137/1000*E1598</f>
        <v>0</v>
      </c>
      <c r="G1598" s="109"/>
      <c r="H1598" s="110"/>
      <c r="I1598" s="111"/>
      <c r="J1598" s="99"/>
      <c r="K1598" s="212" t="s">
        <v>1848</v>
      </c>
      <c r="L1598" s="100"/>
      <c r="M1598" s="194"/>
      <c r="N1598" s="194"/>
      <c r="O1598" s="99"/>
      <c r="P1598" s="99"/>
      <c r="Q1598" s="106" t="s">
        <v>15</v>
      </c>
    </row>
    <row r="1599" spans="1:17" ht="12.75">
      <c r="A1599" s="353">
        <v>3251</v>
      </c>
      <c r="B1599" s="114"/>
      <c r="C1599" s="138" t="s">
        <v>41</v>
      </c>
      <c r="D1599" s="138">
        <v>1</v>
      </c>
      <c r="E1599" s="203">
        <v>75</v>
      </c>
      <c r="F1599" s="118">
        <f>G1599*137/1000*E1599</f>
        <v>2560.63275</v>
      </c>
      <c r="G1599" s="131">
        <v>249.21</v>
      </c>
      <c r="H1599" s="132">
        <v>1000</v>
      </c>
      <c r="I1599" s="133" t="s">
        <v>1615</v>
      </c>
      <c r="J1599" s="213" t="s">
        <v>1849</v>
      </c>
      <c r="K1599" s="135" t="s">
        <v>1850</v>
      </c>
      <c r="L1599" s="136" t="s">
        <v>888</v>
      </c>
      <c r="M1599" s="321">
        <v>122</v>
      </c>
      <c r="N1599" s="265"/>
      <c r="O1599" s="138" t="s">
        <v>41</v>
      </c>
      <c r="P1599" s="138">
        <v>1</v>
      </c>
      <c r="Q1599" s="177">
        <f>(((D1599*G1599)/1000)*E1599)*B1599+(N1599*N$20)</f>
        <v>0</v>
      </c>
    </row>
    <row r="1600" spans="1:17" ht="12.75">
      <c r="A1600" s="350">
        <v>3252</v>
      </c>
      <c r="B1600" s="114"/>
      <c r="C1600" s="128" t="s">
        <v>41</v>
      </c>
      <c r="D1600" s="128">
        <v>1</v>
      </c>
      <c r="E1600" s="107">
        <v>75</v>
      </c>
      <c r="F1600" s="118">
        <f>G1600*137/1000*E1600</f>
        <v>2479.563</v>
      </c>
      <c r="G1600" s="142">
        <v>241.32</v>
      </c>
      <c r="H1600" s="132">
        <v>1000</v>
      </c>
      <c r="I1600" s="133" t="s">
        <v>1615</v>
      </c>
      <c r="J1600" s="161" t="s">
        <v>1849</v>
      </c>
      <c r="K1600" s="180" t="s">
        <v>1851</v>
      </c>
      <c r="L1600" s="143" t="s">
        <v>888</v>
      </c>
      <c r="M1600" s="321">
        <v>122</v>
      </c>
      <c r="N1600" s="265"/>
      <c r="O1600" s="128" t="s">
        <v>41</v>
      </c>
      <c r="P1600" s="128">
        <v>1</v>
      </c>
      <c r="Q1600" s="177">
        <f>(((D1600*G1600)/1000)*E1600)*B1600+(N1600*N$20)</f>
        <v>0</v>
      </c>
    </row>
    <row r="1601" spans="1:17" ht="12.75">
      <c r="A1601" s="350">
        <v>3253</v>
      </c>
      <c r="B1601" s="114"/>
      <c r="C1601" s="128" t="s">
        <v>41</v>
      </c>
      <c r="D1601" s="128">
        <v>1</v>
      </c>
      <c r="E1601" s="107">
        <v>75</v>
      </c>
      <c r="F1601" s="118">
        <f>G1601*137/1000*E1601</f>
        <v>2641.7025000000003</v>
      </c>
      <c r="G1601" s="142">
        <v>257.1</v>
      </c>
      <c r="H1601" s="132">
        <v>1000</v>
      </c>
      <c r="I1601" s="133" t="s">
        <v>1615</v>
      </c>
      <c r="J1601" s="161" t="s">
        <v>1849</v>
      </c>
      <c r="K1601" s="180" t="s">
        <v>890</v>
      </c>
      <c r="L1601" s="143" t="s">
        <v>888</v>
      </c>
      <c r="M1601" s="321">
        <v>122</v>
      </c>
      <c r="N1601" s="265"/>
      <c r="O1601" s="128" t="s">
        <v>41</v>
      </c>
      <c r="P1601" s="128">
        <v>1</v>
      </c>
      <c r="Q1601" s="177">
        <f>(((D1601*G1601)/1000)*E1601)*B1601+(N1601*N$20)</f>
        <v>0</v>
      </c>
    </row>
    <row r="1602" spans="1:17" ht="12.75">
      <c r="A1602" s="354">
        <v>3254</v>
      </c>
      <c r="B1602" s="114"/>
      <c r="C1602" s="147" t="s">
        <v>41</v>
      </c>
      <c r="D1602" s="147">
        <v>1</v>
      </c>
      <c r="E1602" s="315">
        <v>75</v>
      </c>
      <c r="F1602" s="118">
        <f>G1602*137/1000*E1602</f>
        <v>2398.49325</v>
      </c>
      <c r="G1602" s="178">
        <v>233.43</v>
      </c>
      <c r="H1602" s="132">
        <v>1000</v>
      </c>
      <c r="I1602" s="133" t="s">
        <v>1615</v>
      </c>
      <c r="J1602" s="282" t="s">
        <v>1849</v>
      </c>
      <c r="K1602" s="173" t="s">
        <v>1852</v>
      </c>
      <c r="L1602" s="179" t="s">
        <v>888</v>
      </c>
      <c r="M1602" s="321">
        <v>122</v>
      </c>
      <c r="N1602" s="265"/>
      <c r="O1602" s="147" t="s">
        <v>41</v>
      </c>
      <c r="P1602" s="147">
        <v>1</v>
      </c>
      <c r="Q1602" s="177">
        <f>(((D1602*G1602)/1000)*E1602)*B1602+(N1602*N$20)</f>
        <v>0</v>
      </c>
    </row>
    <row r="1603" spans="1:17" ht="12.75">
      <c r="A1603" s="355"/>
      <c r="B1603" s="186"/>
      <c r="C1603" s="99"/>
      <c r="D1603" s="152"/>
      <c r="E1603" s="112"/>
      <c r="F1603" s="118">
        <f>G1603*137</f>
        <v>0</v>
      </c>
      <c r="G1603" s="101"/>
      <c r="H1603" s="102"/>
      <c r="I1603" s="103"/>
      <c r="J1603" s="211" t="s">
        <v>1853</v>
      </c>
      <c r="K1603" s="211"/>
      <c r="L1603" s="99"/>
      <c r="M1603" s="109"/>
      <c r="N1603" s="194"/>
      <c r="O1603" s="99"/>
      <c r="P1603" s="99"/>
      <c r="Q1603" s="156" t="s">
        <v>15</v>
      </c>
    </row>
    <row r="1604" spans="1:17" ht="12.75">
      <c r="A1604" s="349"/>
      <c r="B1604" s="186"/>
      <c r="C1604" s="99"/>
      <c r="D1604" s="112"/>
      <c r="E1604" s="99"/>
      <c r="F1604" s="118">
        <f>G1604*137</f>
        <v>0</v>
      </c>
      <c r="G1604" s="109"/>
      <c r="H1604" s="110"/>
      <c r="I1604" s="111"/>
      <c r="J1604" s="112"/>
      <c r="K1604" s="212" t="s">
        <v>1854</v>
      </c>
      <c r="L1604" s="152"/>
      <c r="M1604" s="194"/>
      <c r="N1604" s="194"/>
      <c r="O1604" s="99"/>
      <c r="P1604" s="99"/>
      <c r="Q1604" s="106" t="s">
        <v>15</v>
      </c>
    </row>
    <row r="1605" spans="1:17" ht="12.75">
      <c r="A1605" s="353">
        <v>3256</v>
      </c>
      <c r="B1605" s="267"/>
      <c r="C1605" s="138" t="s">
        <v>41</v>
      </c>
      <c r="D1605" s="138">
        <v>15</v>
      </c>
      <c r="E1605" s="203">
        <v>2</v>
      </c>
      <c r="F1605" s="118">
        <f>G1605*137</f>
        <v>130.15</v>
      </c>
      <c r="G1605" s="131">
        <v>0.95</v>
      </c>
      <c r="H1605" s="132">
        <v>1</v>
      </c>
      <c r="I1605" s="133" t="s">
        <v>195</v>
      </c>
      <c r="J1605" s="213" t="s">
        <v>712</v>
      </c>
      <c r="K1605" s="135" t="s">
        <v>717</v>
      </c>
      <c r="L1605" s="136" t="s">
        <v>1855</v>
      </c>
      <c r="M1605" s="321">
        <v>122</v>
      </c>
      <c r="N1605" s="265"/>
      <c r="O1605" s="138" t="s">
        <v>41</v>
      </c>
      <c r="P1605" s="138">
        <v>1</v>
      </c>
      <c r="Q1605" s="177" t="e">
        <f>(D1605*G1605)*B1605+(N1605*#REF!)</f>
        <v>#VALUE!</v>
      </c>
    </row>
    <row r="1606" spans="1:17" ht="12.75">
      <c r="A1606" s="350">
        <v>3257</v>
      </c>
      <c r="B1606" s="267"/>
      <c r="C1606" s="128" t="s">
        <v>41</v>
      </c>
      <c r="D1606" s="128">
        <v>15</v>
      </c>
      <c r="E1606" s="107">
        <v>2</v>
      </c>
      <c r="F1606" s="118">
        <f>G1606*137</f>
        <v>168.51</v>
      </c>
      <c r="G1606" s="142">
        <v>1.23</v>
      </c>
      <c r="H1606" s="132">
        <v>1</v>
      </c>
      <c r="I1606" s="133" t="s">
        <v>195</v>
      </c>
      <c r="J1606" s="161" t="s">
        <v>712</v>
      </c>
      <c r="K1606" s="180" t="s">
        <v>713</v>
      </c>
      <c r="L1606" s="143" t="s">
        <v>1855</v>
      </c>
      <c r="M1606" s="321">
        <v>122</v>
      </c>
      <c r="N1606" s="265"/>
      <c r="O1606" s="128" t="s">
        <v>41</v>
      </c>
      <c r="P1606" s="128">
        <v>1</v>
      </c>
      <c r="Q1606" s="177" t="e">
        <f>(D1606*G1606)*B1606+(N1606*#REF!)</f>
        <v>#VALUE!</v>
      </c>
    </row>
    <row r="1607" spans="1:17" ht="12.75">
      <c r="A1607" s="350">
        <v>3258</v>
      </c>
      <c r="B1607" s="267"/>
      <c r="C1607" s="128" t="s">
        <v>41</v>
      </c>
      <c r="D1607" s="128">
        <v>15</v>
      </c>
      <c r="E1607" s="107">
        <v>2</v>
      </c>
      <c r="F1607" s="118">
        <f>G1607*137</f>
        <v>130.15</v>
      </c>
      <c r="G1607" s="142">
        <v>0.95</v>
      </c>
      <c r="H1607" s="132">
        <v>1</v>
      </c>
      <c r="I1607" s="133" t="s">
        <v>195</v>
      </c>
      <c r="J1607" s="161" t="s">
        <v>712</v>
      </c>
      <c r="K1607" s="180" t="s">
        <v>1856</v>
      </c>
      <c r="L1607" s="143" t="s">
        <v>1855</v>
      </c>
      <c r="M1607" s="321">
        <v>122</v>
      </c>
      <c r="N1607" s="265"/>
      <c r="O1607" s="128" t="s">
        <v>41</v>
      </c>
      <c r="P1607" s="128">
        <v>1</v>
      </c>
      <c r="Q1607" s="177" t="e">
        <f>(D1607*G1607)*B1607+(N1607*#REF!)</f>
        <v>#VALUE!</v>
      </c>
    </row>
    <row r="1608" spans="1:17" ht="12.75">
      <c r="A1608" s="350">
        <v>3259</v>
      </c>
      <c r="B1608" s="267"/>
      <c r="C1608" s="128" t="s">
        <v>41</v>
      </c>
      <c r="D1608" s="128">
        <v>15</v>
      </c>
      <c r="E1608" s="107">
        <v>2</v>
      </c>
      <c r="F1608" s="118">
        <f>G1608*137</f>
        <v>130.15</v>
      </c>
      <c r="G1608" s="142">
        <v>0.95</v>
      </c>
      <c r="H1608" s="132">
        <v>1</v>
      </c>
      <c r="I1608" s="133" t="s">
        <v>195</v>
      </c>
      <c r="J1608" s="161" t="s">
        <v>712</v>
      </c>
      <c r="K1608" s="180" t="s">
        <v>1857</v>
      </c>
      <c r="L1608" s="143" t="s">
        <v>1855</v>
      </c>
      <c r="M1608" s="321">
        <v>122</v>
      </c>
      <c r="N1608" s="265"/>
      <c r="O1608" s="128" t="s">
        <v>41</v>
      </c>
      <c r="P1608" s="128">
        <v>1</v>
      </c>
      <c r="Q1608" s="177" t="e">
        <f>(D1608*G1608)*B1608+(N1608*#REF!)</f>
        <v>#VALUE!</v>
      </c>
    </row>
    <row r="1609" spans="1:17" ht="12.75">
      <c r="A1609" s="350">
        <v>3261</v>
      </c>
      <c r="B1609" s="267"/>
      <c r="C1609" s="128" t="s">
        <v>41</v>
      </c>
      <c r="D1609" s="128">
        <v>15</v>
      </c>
      <c r="E1609" s="107">
        <v>2</v>
      </c>
      <c r="F1609" s="118">
        <f>G1609*137</f>
        <v>163.03</v>
      </c>
      <c r="G1609" s="142">
        <v>1.19</v>
      </c>
      <c r="H1609" s="132">
        <v>1</v>
      </c>
      <c r="I1609" s="133" t="s">
        <v>195</v>
      </c>
      <c r="J1609" s="161" t="s">
        <v>709</v>
      </c>
      <c r="K1609" s="180" t="s">
        <v>723</v>
      </c>
      <c r="L1609" s="143" t="s">
        <v>1855</v>
      </c>
      <c r="M1609" s="321">
        <v>122</v>
      </c>
      <c r="N1609" s="265"/>
      <c r="O1609" s="128" t="s">
        <v>41</v>
      </c>
      <c r="P1609" s="128">
        <v>1</v>
      </c>
      <c r="Q1609" s="177" t="e">
        <f>(D1609*G1609)*B1609+(N1609*#REF!)</f>
        <v>#VALUE!</v>
      </c>
    </row>
    <row r="1610" spans="1:17" ht="12.75">
      <c r="A1610" s="350">
        <v>3262</v>
      </c>
      <c r="B1610" s="267"/>
      <c r="C1610" s="128" t="s">
        <v>41</v>
      </c>
      <c r="D1610" s="128">
        <v>15</v>
      </c>
      <c r="E1610" s="107">
        <v>2</v>
      </c>
      <c r="F1610" s="118">
        <f>G1610*137</f>
        <v>187.69000000000003</v>
      </c>
      <c r="G1610" s="142">
        <v>1.37</v>
      </c>
      <c r="H1610" s="132">
        <v>1</v>
      </c>
      <c r="I1610" s="133" t="s">
        <v>195</v>
      </c>
      <c r="J1610" s="161" t="s">
        <v>709</v>
      </c>
      <c r="K1610" s="180" t="s">
        <v>1858</v>
      </c>
      <c r="L1610" s="143" t="s">
        <v>1855</v>
      </c>
      <c r="M1610" s="321">
        <v>122</v>
      </c>
      <c r="N1610" s="265"/>
      <c r="O1610" s="128" t="s">
        <v>41</v>
      </c>
      <c r="P1610" s="128">
        <v>1</v>
      </c>
      <c r="Q1610" s="177" t="e">
        <f>(D1610*G1610)*B1610+(N1610*#REF!)</f>
        <v>#VALUE!</v>
      </c>
    </row>
    <row r="1611" spans="1:17" ht="12.75">
      <c r="A1611" s="350">
        <v>3263</v>
      </c>
      <c r="B1611" s="267"/>
      <c r="C1611" s="128" t="s">
        <v>41</v>
      </c>
      <c r="D1611" s="128">
        <v>15</v>
      </c>
      <c r="E1611" s="107">
        <v>2</v>
      </c>
      <c r="F1611" s="118">
        <f>G1611*137</f>
        <v>163.03</v>
      </c>
      <c r="G1611" s="142">
        <v>1.19</v>
      </c>
      <c r="H1611" s="132">
        <v>1</v>
      </c>
      <c r="I1611" s="133" t="s">
        <v>195</v>
      </c>
      <c r="J1611" s="161" t="s">
        <v>709</v>
      </c>
      <c r="K1611" s="180" t="s">
        <v>710</v>
      </c>
      <c r="L1611" s="143" t="s">
        <v>1855</v>
      </c>
      <c r="M1611" s="321">
        <v>122</v>
      </c>
      <c r="N1611" s="265"/>
      <c r="O1611" s="128" t="s">
        <v>41</v>
      </c>
      <c r="P1611" s="128">
        <v>1</v>
      </c>
      <c r="Q1611" s="177" t="e">
        <f>(D1611*G1611)*B1611+(N1611*#REF!)</f>
        <v>#VALUE!</v>
      </c>
    </row>
    <row r="1612" spans="1:17" ht="12.75">
      <c r="A1612" s="350">
        <v>3264</v>
      </c>
      <c r="B1612" s="267"/>
      <c r="C1612" s="128" t="s">
        <v>41</v>
      </c>
      <c r="D1612" s="128">
        <v>15</v>
      </c>
      <c r="E1612" s="107">
        <v>2</v>
      </c>
      <c r="F1612" s="118">
        <f>G1612*137</f>
        <v>187.69000000000003</v>
      </c>
      <c r="G1612" s="142">
        <v>1.37</v>
      </c>
      <c r="H1612" s="132">
        <v>1</v>
      </c>
      <c r="I1612" s="133" t="s">
        <v>195</v>
      </c>
      <c r="J1612" s="161" t="s">
        <v>709</v>
      </c>
      <c r="K1612" s="180" t="s">
        <v>1082</v>
      </c>
      <c r="L1612" s="143" t="s">
        <v>1855</v>
      </c>
      <c r="M1612" s="321">
        <v>122</v>
      </c>
      <c r="N1612" s="265"/>
      <c r="O1612" s="128" t="s">
        <v>41</v>
      </c>
      <c r="P1612" s="128">
        <v>1</v>
      </c>
      <c r="Q1612" s="177" t="e">
        <f>(D1612*G1612)*B1612+(N1612*#REF!)</f>
        <v>#VALUE!</v>
      </c>
    </row>
    <row r="1613" spans="1:17" ht="12.75">
      <c r="A1613" s="350">
        <v>3266</v>
      </c>
      <c r="B1613" s="267"/>
      <c r="C1613" s="128" t="s">
        <v>41</v>
      </c>
      <c r="D1613" s="128">
        <v>15</v>
      </c>
      <c r="E1613" s="107">
        <v>2</v>
      </c>
      <c r="F1613" s="118">
        <f>G1613*137</f>
        <v>194.54</v>
      </c>
      <c r="G1613" s="142">
        <v>1.42</v>
      </c>
      <c r="H1613" s="132">
        <v>1</v>
      </c>
      <c r="I1613" s="133" t="s">
        <v>195</v>
      </c>
      <c r="J1613" s="161" t="s">
        <v>1492</v>
      </c>
      <c r="K1613" s="180" t="s">
        <v>1859</v>
      </c>
      <c r="L1613" s="143" t="s">
        <v>1855</v>
      </c>
      <c r="M1613" s="321">
        <v>122</v>
      </c>
      <c r="N1613" s="265"/>
      <c r="O1613" s="128" t="s">
        <v>41</v>
      </c>
      <c r="P1613" s="128">
        <v>1</v>
      </c>
      <c r="Q1613" s="177" t="e">
        <f>(D1613*G1613)*B1613+(N1613*#REF!)</f>
        <v>#VALUE!</v>
      </c>
    </row>
    <row r="1614" spans="1:17" ht="12.75">
      <c r="A1614" s="350">
        <v>3267</v>
      </c>
      <c r="B1614" s="267"/>
      <c r="C1614" s="128" t="s">
        <v>41</v>
      </c>
      <c r="D1614" s="128">
        <v>15</v>
      </c>
      <c r="E1614" s="107">
        <v>2</v>
      </c>
      <c r="F1614" s="118">
        <f>G1614*137</f>
        <v>194.54</v>
      </c>
      <c r="G1614" s="142">
        <v>1.42</v>
      </c>
      <c r="H1614" s="132">
        <v>1</v>
      </c>
      <c r="I1614" s="133" t="s">
        <v>195</v>
      </c>
      <c r="J1614" s="161" t="s">
        <v>1492</v>
      </c>
      <c r="K1614" s="180" t="s">
        <v>1860</v>
      </c>
      <c r="L1614" s="143" t="s">
        <v>1855</v>
      </c>
      <c r="M1614" s="321">
        <v>122</v>
      </c>
      <c r="N1614" s="265"/>
      <c r="O1614" s="128" t="s">
        <v>41</v>
      </c>
      <c r="P1614" s="128">
        <v>1</v>
      </c>
      <c r="Q1614" s="177" t="e">
        <f>(D1614*G1614)*B1614+(N1614*#REF!)</f>
        <v>#VALUE!</v>
      </c>
    </row>
    <row r="1615" spans="1:17" ht="12.75">
      <c r="A1615" s="350">
        <v>3268</v>
      </c>
      <c r="B1615" s="267"/>
      <c r="C1615" s="128" t="s">
        <v>41</v>
      </c>
      <c r="D1615" s="128">
        <v>15</v>
      </c>
      <c r="E1615" s="107">
        <v>2</v>
      </c>
      <c r="F1615" s="118">
        <f>G1615*137</f>
        <v>163.03</v>
      </c>
      <c r="G1615" s="142">
        <v>1.19</v>
      </c>
      <c r="H1615" s="132">
        <v>1</v>
      </c>
      <c r="I1615" s="133" t="s">
        <v>195</v>
      </c>
      <c r="J1615" s="161" t="s">
        <v>1492</v>
      </c>
      <c r="K1615" s="180" t="s">
        <v>1861</v>
      </c>
      <c r="L1615" s="143" t="s">
        <v>1855</v>
      </c>
      <c r="M1615" s="321">
        <v>122</v>
      </c>
      <c r="N1615" s="265"/>
      <c r="O1615" s="128" t="s">
        <v>41</v>
      </c>
      <c r="P1615" s="128">
        <v>1</v>
      </c>
      <c r="Q1615" s="177" t="e">
        <f>(D1615*G1615)*B1615+(N1615*#REF!)</f>
        <v>#VALUE!</v>
      </c>
    </row>
    <row r="1616" spans="1:17" ht="12.75">
      <c r="A1616" s="354">
        <v>3269</v>
      </c>
      <c r="B1616" s="267"/>
      <c r="C1616" s="147" t="s">
        <v>41</v>
      </c>
      <c r="D1616" s="147">
        <v>15</v>
      </c>
      <c r="E1616" s="315">
        <v>2</v>
      </c>
      <c r="F1616" s="118">
        <f>G1616*137</f>
        <v>194.54</v>
      </c>
      <c r="G1616" s="142">
        <v>1.42</v>
      </c>
      <c r="H1616" s="132">
        <v>1</v>
      </c>
      <c r="I1616" s="133" t="s">
        <v>195</v>
      </c>
      <c r="J1616" s="282" t="s">
        <v>1492</v>
      </c>
      <c r="K1616" s="173" t="s">
        <v>1862</v>
      </c>
      <c r="L1616" s="179" t="s">
        <v>1855</v>
      </c>
      <c r="M1616" s="321">
        <v>122</v>
      </c>
      <c r="N1616" s="265"/>
      <c r="O1616" s="147" t="s">
        <v>41</v>
      </c>
      <c r="P1616" s="147">
        <v>1</v>
      </c>
      <c r="Q1616" s="177" t="e">
        <f>(D1616*G1616)*B1616+(N1616*#REF!)</f>
        <v>#VALUE!</v>
      </c>
    </row>
    <row r="1617" spans="1:17" ht="12.75">
      <c r="A1617" s="349"/>
      <c r="B1617" s="186"/>
      <c r="C1617" s="99"/>
      <c r="D1617" s="112"/>
      <c r="E1617" s="99"/>
      <c r="F1617" s="118">
        <f>G1617*137</f>
        <v>0</v>
      </c>
      <c r="G1617" s="109"/>
      <c r="H1617" s="110"/>
      <c r="I1617" s="111"/>
      <c r="J1617" s="112"/>
      <c r="K1617" s="212" t="s">
        <v>1863</v>
      </c>
      <c r="L1617" s="152"/>
      <c r="M1617" s="194"/>
      <c r="N1617" s="194"/>
      <c r="O1617" s="99"/>
      <c r="P1617" s="99"/>
      <c r="Q1617" s="106" t="s">
        <v>15</v>
      </c>
    </row>
    <row r="1618" spans="1:17" ht="12.75">
      <c r="A1618" s="353">
        <v>3271</v>
      </c>
      <c r="B1618" s="267"/>
      <c r="C1618" s="138" t="s">
        <v>41</v>
      </c>
      <c r="D1618" s="138">
        <v>15</v>
      </c>
      <c r="E1618" s="203">
        <v>1</v>
      </c>
      <c r="F1618" s="118">
        <f>G1618*137</f>
        <v>121.93</v>
      </c>
      <c r="G1618" s="131">
        <v>0.89</v>
      </c>
      <c r="H1618" s="132">
        <v>1</v>
      </c>
      <c r="I1618" s="133" t="s">
        <v>195</v>
      </c>
      <c r="J1618" s="213" t="s">
        <v>1507</v>
      </c>
      <c r="K1618" s="135" t="s">
        <v>1864</v>
      </c>
      <c r="L1618" s="136" t="s">
        <v>983</v>
      </c>
      <c r="M1618" s="321">
        <v>123</v>
      </c>
      <c r="N1618" s="265"/>
      <c r="O1618" s="138" t="s">
        <v>41</v>
      </c>
      <c r="P1618" s="138">
        <v>1</v>
      </c>
      <c r="Q1618" s="177" t="e">
        <f>(D1618*G1618)*B1618+(N1618*#REF!)</f>
        <v>#VALUE!</v>
      </c>
    </row>
    <row r="1619" spans="1:17" ht="12.75">
      <c r="A1619" s="350">
        <v>3272</v>
      </c>
      <c r="B1619" s="267"/>
      <c r="C1619" s="128" t="s">
        <v>41</v>
      </c>
      <c r="D1619" s="128">
        <v>15</v>
      </c>
      <c r="E1619" s="107">
        <v>1</v>
      </c>
      <c r="F1619" s="118">
        <f>G1619*137</f>
        <v>121.93</v>
      </c>
      <c r="G1619" s="131">
        <v>0.89</v>
      </c>
      <c r="H1619" s="132">
        <v>1</v>
      </c>
      <c r="I1619" s="133" t="s">
        <v>195</v>
      </c>
      <c r="J1619" s="161" t="s">
        <v>1507</v>
      </c>
      <c r="K1619" s="180" t="s">
        <v>1865</v>
      </c>
      <c r="L1619" s="143" t="s">
        <v>983</v>
      </c>
      <c r="M1619" s="321">
        <v>123</v>
      </c>
      <c r="N1619" s="265"/>
      <c r="O1619" s="128" t="s">
        <v>41</v>
      </c>
      <c r="P1619" s="128">
        <v>1</v>
      </c>
      <c r="Q1619" s="177" t="e">
        <f>(D1619*G1619)*B1619+(N1619*#REF!)</f>
        <v>#VALUE!</v>
      </c>
    </row>
    <row r="1620" spans="1:17" ht="12.75">
      <c r="A1620" s="350">
        <v>3273</v>
      </c>
      <c r="B1620" s="267"/>
      <c r="C1620" s="128" t="s">
        <v>41</v>
      </c>
      <c r="D1620" s="128">
        <v>15</v>
      </c>
      <c r="E1620" s="107">
        <v>1</v>
      </c>
      <c r="F1620" s="118">
        <f>G1620*137</f>
        <v>121.93</v>
      </c>
      <c r="G1620" s="131">
        <v>0.89</v>
      </c>
      <c r="H1620" s="132">
        <v>1</v>
      </c>
      <c r="I1620" s="133" t="s">
        <v>195</v>
      </c>
      <c r="J1620" s="161" t="s">
        <v>1507</v>
      </c>
      <c r="K1620" s="180" t="s">
        <v>1866</v>
      </c>
      <c r="L1620" s="143" t="s">
        <v>983</v>
      </c>
      <c r="M1620" s="321">
        <v>123</v>
      </c>
      <c r="N1620" s="265"/>
      <c r="O1620" s="128" t="s">
        <v>41</v>
      </c>
      <c r="P1620" s="128">
        <v>1</v>
      </c>
      <c r="Q1620" s="177" t="e">
        <f>(D1620*G1620)*B1620+(N1620*#REF!)</f>
        <v>#VALUE!</v>
      </c>
    </row>
    <row r="1621" spans="1:17" ht="12.75">
      <c r="A1621" s="350">
        <v>3274</v>
      </c>
      <c r="B1621" s="267"/>
      <c r="C1621" s="128" t="s">
        <v>41</v>
      </c>
      <c r="D1621" s="128">
        <v>15</v>
      </c>
      <c r="E1621" s="107">
        <v>1</v>
      </c>
      <c r="F1621" s="118">
        <f>G1621*137</f>
        <v>121.93</v>
      </c>
      <c r="G1621" s="131">
        <v>0.89</v>
      </c>
      <c r="H1621" s="132">
        <v>1</v>
      </c>
      <c r="I1621" s="133" t="s">
        <v>195</v>
      </c>
      <c r="J1621" s="161" t="s">
        <v>1507</v>
      </c>
      <c r="K1621" s="180" t="s">
        <v>1867</v>
      </c>
      <c r="L1621" s="143" t="s">
        <v>983</v>
      </c>
      <c r="M1621" s="321">
        <v>123</v>
      </c>
      <c r="N1621" s="265"/>
      <c r="O1621" s="128" t="s">
        <v>41</v>
      </c>
      <c r="P1621" s="128">
        <v>1</v>
      </c>
      <c r="Q1621" s="177" t="e">
        <f>(D1621*G1621)*B1621+(N1621*#REF!)</f>
        <v>#VALUE!</v>
      </c>
    </row>
    <row r="1622" spans="1:17" ht="12.75">
      <c r="A1622" s="350">
        <v>3276</v>
      </c>
      <c r="B1622" s="267"/>
      <c r="C1622" s="128" t="s">
        <v>41</v>
      </c>
      <c r="D1622" s="128">
        <v>15</v>
      </c>
      <c r="E1622" s="107">
        <v>1</v>
      </c>
      <c r="F1622" s="118">
        <f>G1622*137</f>
        <v>121.93</v>
      </c>
      <c r="G1622" s="131">
        <v>0.89</v>
      </c>
      <c r="H1622" s="132">
        <v>1</v>
      </c>
      <c r="I1622" s="133" t="s">
        <v>195</v>
      </c>
      <c r="J1622" s="161" t="s">
        <v>1507</v>
      </c>
      <c r="K1622" s="180" t="s">
        <v>1868</v>
      </c>
      <c r="L1622" s="143" t="s">
        <v>983</v>
      </c>
      <c r="M1622" s="321">
        <v>123</v>
      </c>
      <c r="N1622" s="265"/>
      <c r="O1622" s="128" t="s">
        <v>41</v>
      </c>
      <c r="P1622" s="128">
        <v>1</v>
      </c>
      <c r="Q1622" s="177" t="e">
        <f>(D1622*G1622)*B1622+(N1622*#REF!)</f>
        <v>#VALUE!</v>
      </c>
    </row>
    <row r="1623" spans="1:17" ht="12.75">
      <c r="A1623" s="350">
        <v>3277</v>
      </c>
      <c r="B1623" s="267"/>
      <c r="C1623" s="128" t="s">
        <v>41</v>
      </c>
      <c r="D1623" s="128">
        <v>15</v>
      </c>
      <c r="E1623" s="107">
        <v>1</v>
      </c>
      <c r="F1623" s="118">
        <f>G1623*137</f>
        <v>121.93</v>
      </c>
      <c r="G1623" s="131">
        <v>0.89</v>
      </c>
      <c r="H1623" s="132">
        <v>1</v>
      </c>
      <c r="I1623" s="133" t="s">
        <v>195</v>
      </c>
      <c r="J1623" s="161" t="s">
        <v>1507</v>
      </c>
      <c r="K1623" s="180" t="s">
        <v>629</v>
      </c>
      <c r="L1623" s="143" t="s">
        <v>983</v>
      </c>
      <c r="M1623" s="321">
        <v>123</v>
      </c>
      <c r="N1623" s="265"/>
      <c r="O1623" s="128" t="s">
        <v>41</v>
      </c>
      <c r="P1623" s="128">
        <v>1</v>
      </c>
      <c r="Q1623" s="177" t="e">
        <f>(D1623*G1623)*B1623+(N1623*#REF!)</f>
        <v>#VALUE!</v>
      </c>
    </row>
    <row r="1624" spans="1:17" ht="12.75">
      <c r="A1624" s="350">
        <v>3278</v>
      </c>
      <c r="B1624" s="267"/>
      <c r="C1624" s="128" t="s">
        <v>41</v>
      </c>
      <c r="D1624" s="128">
        <v>15</v>
      </c>
      <c r="E1624" s="107">
        <v>1</v>
      </c>
      <c r="F1624" s="118">
        <f>G1624*137</f>
        <v>121.93</v>
      </c>
      <c r="G1624" s="131">
        <v>0.89</v>
      </c>
      <c r="H1624" s="132">
        <v>1</v>
      </c>
      <c r="I1624" s="133" t="s">
        <v>195</v>
      </c>
      <c r="J1624" s="161" t="s">
        <v>1507</v>
      </c>
      <c r="K1624" s="180" t="s">
        <v>1869</v>
      </c>
      <c r="L1624" s="143" t="s">
        <v>983</v>
      </c>
      <c r="M1624" s="321">
        <v>123</v>
      </c>
      <c r="N1624" s="265"/>
      <c r="O1624" s="128" t="s">
        <v>41</v>
      </c>
      <c r="P1624" s="128">
        <v>1</v>
      </c>
      <c r="Q1624" s="177" t="e">
        <f>(D1624*G1624)*B1624+(N1624*#REF!)</f>
        <v>#VALUE!</v>
      </c>
    </row>
    <row r="1625" spans="1:17" ht="12.75">
      <c r="A1625" s="354">
        <v>3279</v>
      </c>
      <c r="B1625" s="267"/>
      <c r="C1625" s="147" t="s">
        <v>41</v>
      </c>
      <c r="D1625" s="147">
        <v>15</v>
      </c>
      <c r="E1625" s="315">
        <v>1</v>
      </c>
      <c r="F1625" s="118">
        <f>G1625*137</f>
        <v>121.93</v>
      </c>
      <c r="G1625" s="131">
        <v>0.89</v>
      </c>
      <c r="H1625" s="132">
        <v>1</v>
      </c>
      <c r="I1625" s="133" t="s">
        <v>195</v>
      </c>
      <c r="J1625" s="282" t="s">
        <v>1507</v>
      </c>
      <c r="K1625" s="173" t="s">
        <v>1870</v>
      </c>
      <c r="L1625" s="179" t="s">
        <v>983</v>
      </c>
      <c r="M1625" s="321">
        <v>123</v>
      </c>
      <c r="N1625" s="265"/>
      <c r="O1625" s="147" t="s">
        <v>41</v>
      </c>
      <c r="P1625" s="147">
        <v>1</v>
      </c>
      <c r="Q1625" s="177" t="e">
        <f>(D1625*G1625)*B1625+(N1625*#REF!)</f>
        <v>#VALUE!</v>
      </c>
    </row>
    <row r="1626" spans="1:17" ht="12.75">
      <c r="A1626" s="349"/>
      <c r="B1626" s="186"/>
      <c r="C1626" s="99"/>
      <c r="D1626" s="112"/>
      <c r="E1626" s="99"/>
      <c r="F1626" s="118">
        <f>G1626*137</f>
        <v>0</v>
      </c>
      <c r="G1626" s="109"/>
      <c r="H1626" s="110"/>
      <c r="I1626" s="111"/>
      <c r="J1626" s="112"/>
      <c r="K1626" s="212" t="s">
        <v>1871</v>
      </c>
      <c r="L1626" s="152"/>
      <c r="M1626" s="194"/>
      <c r="N1626" s="194"/>
      <c r="O1626" s="99"/>
      <c r="P1626" s="99"/>
      <c r="Q1626" s="106" t="s">
        <v>15</v>
      </c>
    </row>
    <row r="1627" spans="1:17" ht="12.75">
      <c r="A1627" s="353">
        <v>3281</v>
      </c>
      <c r="B1627" s="267"/>
      <c r="C1627" s="138" t="s">
        <v>41</v>
      </c>
      <c r="D1627" s="138">
        <v>12</v>
      </c>
      <c r="E1627" s="203">
        <v>1</v>
      </c>
      <c r="F1627" s="118">
        <f>G1627*137</f>
        <v>224.67999999999998</v>
      </c>
      <c r="G1627" s="131">
        <v>1.64</v>
      </c>
      <c r="H1627" s="132">
        <v>1</v>
      </c>
      <c r="I1627" s="133" t="s">
        <v>195</v>
      </c>
      <c r="J1627" s="138"/>
      <c r="K1627" s="135" t="s">
        <v>1872</v>
      </c>
      <c r="L1627" s="136" t="s">
        <v>1518</v>
      </c>
      <c r="M1627" s="321">
        <v>123</v>
      </c>
      <c r="N1627" s="265"/>
      <c r="O1627" s="138" t="s">
        <v>41</v>
      </c>
      <c r="P1627" s="138">
        <v>1</v>
      </c>
      <c r="Q1627" s="177">
        <f>(D1627*G1627)*B1627+(N1627*N$20)</f>
        <v>0</v>
      </c>
    </row>
    <row r="1628" spans="1:17" ht="12.75">
      <c r="A1628" s="350">
        <v>3282</v>
      </c>
      <c r="B1628" s="267"/>
      <c r="C1628" s="128" t="s">
        <v>41</v>
      </c>
      <c r="D1628" s="128">
        <v>12</v>
      </c>
      <c r="E1628" s="107">
        <v>1</v>
      </c>
      <c r="F1628" s="118">
        <f>G1628*137</f>
        <v>204.13</v>
      </c>
      <c r="G1628" s="142">
        <v>1.49</v>
      </c>
      <c r="H1628" s="132">
        <v>1</v>
      </c>
      <c r="I1628" s="133" t="s">
        <v>195</v>
      </c>
      <c r="J1628" s="128"/>
      <c r="K1628" s="180" t="s">
        <v>1873</v>
      </c>
      <c r="L1628" s="136" t="s">
        <v>1518</v>
      </c>
      <c r="M1628" s="321">
        <v>123</v>
      </c>
      <c r="N1628" s="265"/>
      <c r="O1628" s="128" t="s">
        <v>41</v>
      </c>
      <c r="P1628" s="128">
        <v>1</v>
      </c>
      <c r="Q1628" s="177">
        <f>(D1628*G1628)*B1628+(N1628*N$20)</f>
        <v>0</v>
      </c>
    </row>
    <row r="1629" spans="1:17" ht="12.75">
      <c r="A1629" s="350">
        <v>3283</v>
      </c>
      <c r="B1629" s="267"/>
      <c r="C1629" s="128" t="s">
        <v>41</v>
      </c>
      <c r="D1629" s="128">
        <v>12</v>
      </c>
      <c r="E1629" s="107">
        <v>1</v>
      </c>
      <c r="F1629" s="118">
        <f>G1629*137</f>
        <v>171.25</v>
      </c>
      <c r="G1629" s="142">
        <v>1.25</v>
      </c>
      <c r="H1629" s="132">
        <v>1</v>
      </c>
      <c r="I1629" s="133" t="s">
        <v>195</v>
      </c>
      <c r="J1629" s="128"/>
      <c r="K1629" s="180" t="s">
        <v>1868</v>
      </c>
      <c r="L1629" s="136" t="s">
        <v>1518</v>
      </c>
      <c r="M1629" s="321">
        <v>123</v>
      </c>
      <c r="N1629" s="265"/>
      <c r="O1629" s="128" t="s">
        <v>41</v>
      </c>
      <c r="P1629" s="128">
        <v>1</v>
      </c>
      <c r="Q1629" s="177">
        <f>(D1629*G1629)*B1629+(N1629*N$20)</f>
        <v>0</v>
      </c>
    </row>
    <row r="1630" spans="1:17" ht="12.75">
      <c r="A1630" s="354">
        <v>3284</v>
      </c>
      <c r="B1630" s="267"/>
      <c r="C1630" s="147" t="s">
        <v>41</v>
      </c>
      <c r="D1630" s="147">
        <v>12</v>
      </c>
      <c r="E1630" s="315">
        <v>1</v>
      </c>
      <c r="F1630" s="118">
        <f>G1630*137</f>
        <v>182.21</v>
      </c>
      <c r="G1630" s="178">
        <v>1.33</v>
      </c>
      <c r="H1630" s="132">
        <v>1</v>
      </c>
      <c r="I1630" s="133" t="s">
        <v>195</v>
      </c>
      <c r="J1630" s="128"/>
      <c r="K1630" s="173" t="s">
        <v>1874</v>
      </c>
      <c r="L1630" s="136" t="s">
        <v>1518</v>
      </c>
      <c r="M1630" s="321">
        <v>123</v>
      </c>
      <c r="N1630" s="265"/>
      <c r="O1630" s="147" t="s">
        <v>41</v>
      </c>
      <c r="P1630" s="147">
        <v>1</v>
      </c>
      <c r="Q1630" s="177">
        <f>(D1630*G1630)*B1630+(N1630*N$20)</f>
        <v>0</v>
      </c>
    </row>
    <row r="1631" spans="1:17" ht="12.75">
      <c r="A1631" s="355"/>
      <c r="B1631" s="186"/>
      <c r="C1631" s="99"/>
      <c r="D1631" s="152"/>
      <c r="E1631" s="112"/>
      <c r="F1631" s="118">
        <f>G1631*137</f>
        <v>0</v>
      </c>
      <c r="G1631" s="101"/>
      <c r="H1631" s="102"/>
      <c r="I1631" s="103"/>
      <c r="K1631" s="211" t="s">
        <v>1716</v>
      </c>
      <c r="L1631" s="99"/>
      <c r="M1631" s="109"/>
      <c r="N1631" s="194"/>
      <c r="O1631" s="99"/>
      <c r="P1631" s="99"/>
      <c r="Q1631" s="156" t="s">
        <v>15</v>
      </c>
    </row>
    <row r="1632" spans="1:17" ht="12.75">
      <c r="A1632" s="349"/>
      <c r="B1632" s="186"/>
      <c r="C1632" s="99"/>
      <c r="D1632" s="112"/>
      <c r="E1632" s="99"/>
      <c r="F1632" s="118">
        <f>G1632*137</f>
        <v>0</v>
      </c>
      <c r="G1632" s="109"/>
      <c r="H1632" s="110"/>
      <c r="I1632" s="111"/>
      <c r="J1632" s="112"/>
      <c r="K1632" s="212" t="s">
        <v>666</v>
      </c>
      <c r="L1632" s="152"/>
      <c r="M1632" s="194"/>
      <c r="N1632" s="194"/>
      <c r="O1632" s="99"/>
      <c r="P1632" s="99"/>
      <c r="Q1632" s="106" t="s">
        <v>15</v>
      </c>
    </row>
    <row r="1633" spans="1:17" ht="12.75">
      <c r="A1633" s="353">
        <v>3286</v>
      </c>
      <c r="B1633" s="114"/>
      <c r="C1633" s="138" t="s">
        <v>41</v>
      </c>
      <c r="D1633" s="138">
        <v>1</v>
      </c>
      <c r="E1633" s="203">
        <v>100</v>
      </c>
      <c r="F1633" s="118">
        <f>G1633*137/1000*E1633</f>
        <v>3153.74</v>
      </c>
      <c r="G1633" s="131">
        <v>230.2</v>
      </c>
      <c r="H1633" s="132">
        <v>1000</v>
      </c>
      <c r="I1633" s="133" t="s">
        <v>1615</v>
      </c>
      <c r="J1633" s="138"/>
      <c r="K1633" s="135" t="s">
        <v>1875</v>
      </c>
      <c r="L1633" s="136" t="s">
        <v>295</v>
      </c>
      <c r="M1633" s="321">
        <v>123</v>
      </c>
      <c r="N1633" s="265"/>
      <c r="O1633" s="138" t="s">
        <v>41</v>
      </c>
      <c r="P1633" s="138">
        <v>1</v>
      </c>
      <c r="Q1633" s="177" t="e">
        <f>(((D1633*G1633)/1000)*E1633)*B1633+(N1633*#REF!)</f>
        <v>#VALUE!</v>
      </c>
    </row>
    <row r="1634" spans="1:17" ht="12.75">
      <c r="A1634" s="350">
        <v>3287</v>
      </c>
      <c r="B1634" s="114"/>
      <c r="C1634" s="128" t="s">
        <v>41</v>
      </c>
      <c r="D1634" s="128">
        <v>1</v>
      </c>
      <c r="E1634" s="107">
        <v>100</v>
      </c>
      <c r="F1634" s="118">
        <f>G1634*137/1000*E1634</f>
        <v>6538.873000000001</v>
      </c>
      <c r="G1634" s="142">
        <v>477.29</v>
      </c>
      <c r="H1634" s="132">
        <v>1000</v>
      </c>
      <c r="I1634" s="133" t="s">
        <v>1615</v>
      </c>
      <c r="J1634" s="128"/>
      <c r="K1634" s="180" t="s">
        <v>1876</v>
      </c>
      <c r="L1634" s="143" t="s">
        <v>295</v>
      </c>
      <c r="M1634" s="321">
        <v>123</v>
      </c>
      <c r="N1634" s="265"/>
      <c r="O1634" s="128" t="s">
        <v>41</v>
      </c>
      <c r="P1634" s="128">
        <v>1</v>
      </c>
      <c r="Q1634" s="177" t="e">
        <f>(((D1634*G1634)/1000)*E1634)*B1634+(N1634*#REF!)</f>
        <v>#VALUE!</v>
      </c>
    </row>
    <row r="1635" spans="1:17" ht="12.75">
      <c r="A1635" s="350">
        <v>3288</v>
      </c>
      <c r="B1635" s="114"/>
      <c r="C1635" s="128" t="s">
        <v>41</v>
      </c>
      <c r="D1635" s="128">
        <v>1</v>
      </c>
      <c r="E1635" s="107">
        <v>100</v>
      </c>
      <c r="F1635" s="118">
        <f>G1635*137/1000*E1635</f>
        <v>10786.009999999998</v>
      </c>
      <c r="G1635" s="142">
        <v>787.3</v>
      </c>
      <c r="H1635" s="132">
        <v>1000</v>
      </c>
      <c r="I1635" s="133" t="s">
        <v>1615</v>
      </c>
      <c r="J1635" s="128"/>
      <c r="K1635" s="180" t="s">
        <v>1877</v>
      </c>
      <c r="L1635" s="143" t="s">
        <v>295</v>
      </c>
      <c r="M1635" s="321">
        <v>123</v>
      </c>
      <c r="N1635" s="265"/>
      <c r="O1635" s="128" t="s">
        <v>41</v>
      </c>
      <c r="P1635" s="128">
        <v>1</v>
      </c>
      <c r="Q1635" s="177" t="e">
        <f>(((D1635*G1635)/1000)*E1635)*B1635+(N1635*#REF!)</f>
        <v>#VALUE!</v>
      </c>
    </row>
    <row r="1636" spans="1:17" ht="12.75">
      <c r="A1636" s="350">
        <v>3289</v>
      </c>
      <c r="B1636" s="148"/>
      <c r="C1636" s="128" t="s">
        <v>41</v>
      </c>
      <c r="D1636" s="128">
        <v>1</v>
      </c>
      <c r="E1636" s="107">
        <v>100</v>
      </c>
      <c r="F1636" s="118">
        <f>G1636*137/1000*E1636</f>
        <v>1886.216</v>
      </c>
      <c r="G1636" s="142">
        <v>137.68</v>
      </c>
      <c r="H1636" s="132">
        <v>1000</v>
      </c>
      <c r="I1636" s="133" t="s">
        <v>1615</v>
      </c>
      <c r="J1636" s="128"/>
      <c r="K1636" s="180" t="s">
        <v>347</v>
      </c>
      <c r="L1636" s="143" t="s">
        <v>295</v>
      </c>
      <c r="M1636" s="321">
        <v>123</v>
      </c>
      <c r="N1636" s="265"/>
      <c r="O1636" s="128" t="s">
        <v>41</v>
      </c>
      <c r="P1636" s="128">
        <v>1</v>
      </c>
      <c r="Q1636" s="177" t="e">
        <f>(((D1636*G1636)/1000)*E1636)*B1636+(N1636*#REF!)</f>
        <v>#VALUE!</v>
      </c>
    </row>
    <row r="1637" spans="1:17" ht="12.75">
      <c r="A1637" s="353">
        <v>3430</v>
      </c>
      <c r="B1637" s="114"/>
      <c r="C1637" s="138" t="s">
        <v>41</v>
      </c>
      <c r="D1637" s="138">
        <v>1</v>
      </c>
      <c r="E1637" s="203">
        <v>150</v>
      </c>
      <c r="F1637" s="118">
        <f>G1637*137/1000*E1637</f>
        <v>9746.248499999998</v>
      </c>
      <c r="G1637" s="142">
        <v>474.27</v>
      </c>
      <c r="H1637" s="132">
        <v>1000</v>
      </c>
      <c r="I1637" s="133" t="s">
        <v>1615</v>
      </c>
      <c r="J1637" s="138"/>
      <c r="K1637" s="135" t="s">
        <v>1878</v>
      </c>
      <c r="L1637" s="136" t="s">
        <v>439</v>
      </c>
      <c r="M1637" s="321">
        <v>124</v>
      </c>
      <c r="N1637" s="265"/>
      <c r="O1637" s="138" t="s">
        <v>41</v>
      </c>
      <c r="P1637" s="138">
        <v>1</v>
      </c>
      <c r="Q1637" s="177" t="e">
        <f>(((D1637*G1637)/1000)*E1637)*B1637+(N1637*#REF!)</f>
        <v>#VALUE!</v>
      </c>
    </row>
    <row r="1638" spans="1:17" ht="12.75">
      <c r="A1638" s="350">
        <v>3431</v>
      </c>
      <c r="B1638" s="114"/>
      <c r="C1638" s="128" t="s">
        <v>41</v>
      </c>
      <c r="D1638" s="128">
        <v>1</v>
      </c>
      <c r="E1638" s="107">
        <v>150</v>
      </c>
      <c r="F1638" s="118">
        <f>G1638*137/1000*E1638</f>
        <v>12917.113500000001</v>
      </c>
      <c r="G1638" s="142">
        <v>628.57</v>
      </c>
      <c r="H1638" s="132">
        <v>1000</v>
      </c>
      <c r="I1638" s="133" t="s">
        <v>1615</v>
      </c>
      <c r="J1638" s="128"/>
      <c r="K1638" s="180" t="s">
        <v>1879</v>
      </c>
      <c r="L1638" s="143" t="s">
        <v>1413</v>
      </c>
      <c r="M1638" s="321">
        <v>124</v>
      </c>
      <c r="N1638" s="265"/>
      <c r="O1638" s="128" t="s">
        <v>41</v>
      </c>
      <c r="P1638" s="128">
        <v>1</v>
      </c>
      <c r="Q1638" s="177" t="e">
        <f>(((D1638*G1638)/1000)*E1638)*B1638+(N1638*#REF!)</f>
        <v>#VALUE!</v>
      </c>
    </row>
    <row r="1639" spans="1:17" ht="12.75">
      <c r="A1639" s="350">
        <v>3432</v>
      </c>
      <c r="B1639" s="114"/>
      <c r="C1639" s="128" t="s">
        <v>41</v>
      </c>
      <c r="D1639" s="128">
        <v>1</v>
      </c>
      <c r="E1639" s="107">
        <v>150</v>
      </c>
      <c r="F1639" s="118">
        <f>G1639*137/1000*E1639</f>
        <v>12128.8155</v>
      </c>
      <c r="G1639" s="142">
        <v>590.21</v>
      </c>
      <c r="H1639" s="132">
        <v>1000</v>
      </c>
      <c r="I1639" s="133" t="s">
        <v>1615</v>
      </c>
      <c r="J1639" s="128"/>
      <c r="K1639" s="180" t="s">
        <v>1880</v>
      </c>
      <c r="L1639" s="143" t="s">
        <v>1413</v>
      </c>
      <c r="M1639" s="321">
        <v>124</v>
      </c>
      <c r="N1639" s="265"/>
      <c r="O1639" s="128" t="s">
        <v>41</v>
      </c>
      <c r="P1639" s="128">
        <v>1</v>
      </c>
      <c r="Q1639" s="177" t="e">
        <f>(((D1639*G1639)/1000)*E1639)*B1639+(N1639*#REF!)</f>
        <v>#VALUE!</v>
      </c>
    </row>
    <row r="1640" spans="1:17" ht="12.75">
      <c r="A1640" s="350">
        <v>3332</v>
      </c>
      <c r="B1640" s="114"/>
      <c r="C1640" s="128" t="s">
        <v>41</v>
      </c>
      <c r="D1640" s="128">
        <v>1</v>
      </c>
      <c r="E1640" s="107">
        <v>150</v>
      </c>
      <c r="F1640" s="118">
        <f>G1640*137/1000*E1640</f>
        <v>1517.412</v>
      </c>
      <c r="G1640" s="142">
        <v>73.84</v>
      </c>
      <c r="H1640" s="132">
        <v>1000</v>
      </c>
      <c r="I1640" s="133" t="s">
        <v>1615</v>
      </c>
      <c r="J1640" s="128"/>
      <c r="K1640" s="180" t="s">
        <v>1881</v>
      </c>
      <c r="L1640" s="143" t="s">
        <v>439</v>
      </c>
      <c r="M1640" s="321">
        <v>124</v>
      </c>
      <c r="N1640" s="265"/>
      <c r="O1640" s="128" t="s">
        <v>41</v>
      </c>
      <c r="P1640" s="128">
        <v>1</v>
      </c>
      <c r="Q1640" s="177" t="e">
        <f>(((D1640*G1640)/1000)*E1640)*B1640+(N1640*#REF!)</f>
        <v>#VALUE!</v>
      </c>
    </row>
    <row r="1641" spans="1:17" ht="12.75">
      <c r="A1641" s="350">
        <v>3291</v>
      </c>
      <c r="B1641" s="148"/>
      <c r="C1641" s="128" t="s">
        <v>41</v>
      </c>
      <c r="D1641" s="128">
        <v>1</v>
      </c>
      <c r="E1641" s="107">
        <v>20</v>
      </c>
      <c r="F1641" s="118">
        <f>G1641*137/1000*E1641</f>
        <v>1952.5788</v>
      </c>
      <c r="G1641" s="142">
        <v>712.62</v>
      </c>
      <c r="H1641" s="132">
        <v>1000</v>
      </c>
      <c r="I1641" s="133" t="s">
        <v>1615</v>
      </c>
      <c r="J1641" s="128"/>
      <c r="K1641" s="180" t="s">
        <v>1706</v>
      </c>
      <c r="L1641" s="143" t="s">
        <v>691</v>
      </c>
      <c r="M1641" s="321">
        <v>124</v>
      </c>
      <c r="N1641" s="265"/>
      <c r="O1641" s="128" t="s">
        <v>41</v>
      </c>
      <c r="P1641" s="128">
        <v>1</v>
      </c>
      <c r="Q1641" s="177" t="e">
        <f>(((D1641*G1641)/1000)*E1641)*B1641+(N1641*#REF!)</f>
        <v>#VALUE!</v>
      </c>
    </row>
    <row r="1642" spans="1:17" ht="12.75">
      <c r="A1642" s="350">
        <v>3292</v>
      </c>
      <c r="B1642" s="148"/>
      <c r="C1642" s="128" t="s">
        <v>41</v>
      </c>
      <c r="D1642" s="128">
        <v>1</v>
      </c>
      <c r="E1642" s="107">
        <v>20</v>
      </c>
      <c r="F1642" s="118">
        <f>G1642*137/1000*E1642</f>
        <v>1952.5788</v>
      </c>
      <c r="G1642" s="142">
        <v>712.62</v>
      </c>
      <c r="H1642" s="132">
        <v>1000</v>
      </c>
      <c r="I1642" s="133" t="s">
        <v>1615</v>
      </c>
      <c r="J1642" s="128"/>
      <c r="K1642" s="180" t="s">
        <v>1882</v>
      </c>
      <c r="L1642" s="143" t="s">
        <v>691</v>
      </c>
      <c r="M1642" s="321">
        <v>124</v>
      </c>
      <c r="N1642" s="265"/>
      <c r="O1642" s="128" t="s">
        <v>41</v>
      </c>
      <c r="P1642" s="128">
        <v>1</v>
      </c>
      <c r="Q1642" s="177" t="e">
        <f>(((D1642*G1642)/1000)*E1642)*B1642+(N1642*#REF!)</f>
        <v>#VALUE!</v>
      </c>
    </row>
    <row r="1643" spans="1:17" ht="12.75">
      <c r="A1643" s="350">
        <v>3293</v>
      </c>
      <c r="B1643" s="148"/>
      <c r="C1643" s="128" t="s">
        <v>41</v>
      </c>
      <c r="D1643" s="128">
        <v>1</v>
      </c>
      <c r="E1643" s="107">
        <v>20</v>
      </c>
      <c r="F1643" s="118">
        <f>G1643*137/1000*E1643</f>
        <v>2999.3684000000003</v>
      </c>
      <c r="G1643" s="142">
        <v>1094.66</v>
      </c>
      <c r="H1643" s="132">
        <v>1000</v>
      </c>
      <c r="I1643" s="133" t="s">
        <v>1615</v>
      </c>
      <c r="J1643" s="128"/>
      <c r="K1643" s="180" t="s">
        <v>1883</v>
      </c>
      <c r="L1643" s="143" t="s">
        <v>691</v>
      </c>
      <c r="M1643" s="321">
        <v>124</v>
      </c>
      <c r="N1643" s="265"/>
      <c r="O1643" s="128" t="s">
        <v>41</v>
      </c>
      <c r="P1643" s="128">
        <v>1</v>
      </c>
      <c r="Q1643" s="177" t="e">
        <f>(((D1643*G1643)/1000)*E1643)*B1643+(N1643*#REF!)</f>
        <v>#VALUE!</v>
      </c>
    </row>
    <row r="1644" spans="1:17" ht="12.75">
      <c r="A1644" s="350">
        <v>3294</v>
      </c>
      <c r="B1644" s="148"/>
      <c r="C1644" s="128" t="s">
        <v>41</v>
      </c>
      <c r="D1644" s="128">
        <v>1</v>
      </c>
      <c r="E1644" s="107">
        <v>20</v>
      </c>
      <c r="F1644" s="118">
        <f>G1644*137/1000*E1644</f>
        <v>4297.8544</v>
      </c>
      <c r="G1644" s="142">
        <v>1568.56</v>
      </c>
      <c r="H1644" s="132">
        <v>1000</v>
      </c>
      <c r="I1644" s="133" t="s">
        <v>1615</v>
      </c>
      <c r="J1644" s="128"/>
      <c r="K1644" s="180" t="s">
        <v>1884</v>
      </c>
      <c r="L1644" s="143" t="s">
        <v>691</v>
      </c>
      <c r="M1644" s="321">
        <v>124</v>
      </c>
      <c r="N1644" s="265"/>
      <c r="O1644" s="128" t="s">
        <v>41</v>
      </c>
      <c r="P1644" s="128">
        <v>1</v>
      </c>
      <c r="Q1644" s="177" t="e">
        <f>(((D1644*G1644)/1000)*E1644)*B1644+(N1644*#REF!)</f>
        <v>#VALUE!</v>
      </c>
    </row>
    <row r="1645" spans="1:17" ht="12.75">
      <c r="A1645" s="350">
        <v>3296</v>
      </c>
      <c r="B1645" s="114"/>
      <c r="C1645" s="128" t="s">
        <v>41</v>
      </c>
      <c r="D1645" s="128">
        <v>1</v>
      </c>
      <c r="E1645" s="107">
        <v>15</v>
      </c>
      <c r="F1645" s="118">
        <f>G1645*137/1000*E1645</f>
        <v>2558.98875</v>
      </c>
      <c r="G1645" s="142">
        <v>1245.25</v>
      </c>
      <c r="H1645" s="132">
        <v>1000</v>
      </c>
      <c r="I1645" s="133" t="s">
        <v>1615</v>
      </c>
      <c r="J1645" s="128"/>
      <c r="K1645" s="180" t="s">
        <v>1885</v>
      </c>
      <c r="L1645" s="143" t="s">
        <v>956</v>
      </c>
      <c r="M1645" s="321">
        <v>124</v>
      </c>
      <c r="N1645" s="265"/>
      <c r="O1645" s="128" t="s">
        <v>41</v>
      </c>
      <c r="P1645" s="128">
        <v>1</v>
      </c>
      <c r="Q1645" s="177" t="e">
        <f>(((D1645*G1645)/1000)*E1645)*B1645+(N1645*#REF!)</f>
        <v>#VALUE!</v>
      </c>
    </row>
    <row r="1646" spans="1:17" ht="12.75">
      <c r="A1646" s="350">
        <v>3297</v>
      </c>
      <c r="B1646" s="114"/>
      <c r="C1646" s="128" t="s">
        <v>41</v>
      </c>
      <c r="D1646" s="128">
        <v>1</v>
      </c>
      <c r="E1646" s="107">
        <v>15</v>
      </c>
      <c r="F1646" s="118">
        <f>G1646*137/1000*E1646</f>
        <v>4496.216700000001</v>
      </c>
      <c r="G1646" s="142">
        <v>2187.94</v>
      </c>
      <c r="H1646" s="132">
        <v>1000</v>
      </c>
      <c r="I1646" s="133" t="s">
        <v>1615</v>
      </c>
      <c r="J1646" s="128"/>
      <c r="K1646" s="180" t="s">
        <v>1886</v>
      </c>
      <c r="L1646" s="143" t="s">
        <v>956</v>
      </c>
      <c r="M1646" s="321">
        <v>124</v>
      </c>
      <c r="N1646" s="265"/>
      <c r="O1646" s="128" t="s">
        <v>41</v>
      </c>
      <c r="P1646" s="128">
        <v>1</v>
      </c>
      <c r="Q1646" s="177" t="e">
        <f>(((D1646*G1646)/1000)*E1646)*B1646+(N1646*#REF!)</f>
        <v>#VALUE!</v>
      </c>
    </row>
    <row r="1647" spans="1:17" ht="12.75">
      <c r="A1647" s="350">
        <v>3298</v>
      </c>
      <c r="B1647" s="114"/>
      <c r="C1647" s="128" t="s">
        <v>41</v>
      </c>
      <c r="D1647" s="128">
        <v>1</v>
      </c>
      <c r="E1647" s="107">
        <v>15</v>
      </c>
      <c r="F1647" s="118">
        <f>G1647*137/1000*E1647</f>
        <v>2558.98875</v>
      </c>
      <c r="G1647" s="142">
        <v>1245.25</v>
      </c>
      <c r="H1647" s="132">
        <v>1000</v>
      </c>
      <c r="I1647" s="133" t="s">
        <v>1615</v>
      </c>
      <c r="J1647" s="128"/>
      <c r="K1647" s="180" t="s">
        <v>1887</v>
      </c>
      <c r="L1647" s="143" t="s">
        <v>956</v>
      </c>
      <c r="M1647" s="321">
        <v>124</v>
      </c>
      <c r="N1647" s="265"/>
      <c r="O1647" s="128" t="s">
        <v>41</v>
      </c>
      <c r="P1647" s="128">
        <v>1</v>
      </c>
      <c r="Q1647" s="177" t="e">
        <f>(((D1647*G1647)/1000)*E1647)*B1647+(N1647*#REF!)</f>
        <v>#VALUE!</v>
      </c>
    </row>
    <row r="1648" spans="1:17" ht="12.75">
      <c r="A1648" s="351">
        <v>3488</v>
      </c>
      <c r="B1648" s="114"/>
      <c r="C1648" s="115" t="s">
        <v>41</v>
      </c>
      <c r="D1648" s="115">
        <v>1</v>
      </c>
      <c r="E1648" s="314">
        <v>15</v>
      </c>
      <c r="F1648" s="118">
        <f>G1648*137/1000*E1648</f>
        <v>4227.443249999999</v>
      </c>
      <c r="G1648" s="119">
        <v>2057.15</v>
      </c>
      <c r="H1648" s="120">
        <v>1000</v>
      </c>
      <c r="I1648" s="121" t="s">
        <v>1615</v>
      </c>
      <c r="J1648" s="115"/>
      <c r="K1648" s="256" t="s">
        <v>1888</v>
      </c>
      <c r="L1648" s="124" t="s">
        <v>956</v>
      </c>
      <c r="M1648" s="322">
        <v>124</v>
      </c>
      <c r="N1648" s="352"/>
      <c r="O1648" s="115" t="s">
        <v>41</v>
      </c>
      <c r="P1648" s="115">
        <v>1</v>
      </c>
      <c r="Q1648" s="177">
        <f>(((D1648*G1648)/1000)*E1648)*B1648+(N1648*N$20)</f>
        <v>0</v>
      </c>
    </row>
    <row r="1649" spans="1:17" ht="12.75">
      <c r="A1649" s="350">
        <v>3485</v>
      </c>
      <c r="B1649" s="114"/>
      <c r="C1649" s="128" t="s">
        <v>41</v>
      </c>
      <c r="D1649" s="128">
        <v>1</v>
      </c>
      <c r="E1649" s="107">
        <v>15</v>
      </c>
      <c r="F1649" s="118">
        <f>G1649*137/1000*E1649</f>
        <v>2053.2327</v>
      </c>
      <c r="G1649" s="142">
        <v>999.14</v>
      </c>
      <c r="H1649" s="132">
        <v>1000</v>
      </c>
      <c r="I1649" s="133" t="s">
        <v>1615</v>
      </c>
      <c r="J1649" s="128"/>
      <c r="K1649" s="180" t="s">
        <v>1889</v>
      </c>
      <c r="L1649" s="143" t="s">
        <v>691</v>
      </c>
      <c r="M1649" s="321">
        <v>124</v>
      </c>
      <c r="N1649" s="265"/>
      <c r="O1649" s="128" t="s">
        <v>41</v>
      </c>
      <c r="P1649" s="128">
        <v>1</v>
      </c>
      <c r="Q1649" s="177">
        <f>(((D1649*G1649)/1000)*E1649)*B1649+(N1649*N$20)</f>
        <v>0</v>
      </c>
    </row>
    <row r="1650" spans="1:17" ht="12.75">
      <c r="A1650" s="350">
        <v>3300</v>
      </c>
      <c r="B1650" s="114"/>
      <c r="C1650" s="128" t="s">
        <v>41</v>
      </c>
      <c r="D1650" s="128">
        <v>1</v>
      </c>
      <c r="E1650" s="107">
        <v>15</v>
      </c>
      <c r="F1650" s="118">
        <f>G1650*137/1000*E1650</f>
        <v>4818.8928000000005</v>
      </c>
      <c r="G1650" s="142">
        <v>2344.96</v>
      </c>
      <c r="H1650" s="132">
        <v>1000</v>
      </c>
      <c r="I1650" s="133" t="s">
        <v>1615</v>
      </c>
      <c r="J1650" s="128"/>
      <c r="K1650" s="180" t="s">
        <v>1890</v>
      </c>
      <c r="L1650" s="143" t="s">
        <v>691</v>
      </c>
      <c r="M1650" s="321">
        <v>124</v>
      </c>
      <c r="N1650" s="265"/>
      <c r="O1650" s="128" t="s">
        <v>41</v>
      </c>
      <c r="P1650" s="128">
        <v>1</v>
      </c>
      <c r="Q1650" s="177">
        <f>(((D1650*G1650)/1000)*E1650)*B1650+(N1650*N$20)</f>
        <v>0</v>
      </c>
    </row>
    <row r="1651" spans="1:17" ht="12.75">
      <c r="A1651" s="350">
        <v>3299</v>
      </c>
      <c r="B1651" s="114"/>
      <c r="C1651" s="128" t="s">
        <v>41</v>
      </c>
      <c r="D1651" s="128">
        <v>1</v>
      </c>
      <c r="E1651" s="107">
        <v>15</v>
      </c>
      <c r="F1651" s="118">
        <f>G1651*137/1000*E1651</f>
        <v>2473.8501</v>
      </c>
      <c r="G1651" s="142">
        <v>1203.82</v>
      </c>
      <c r="H1651" s="132">
        <v>1000</v>
      </c>
      <c r="I1651" s="133" t="s">
        <v>1615</v>
      </c>
      <c r="J1651" s="128"/>
      <c r="K1651" s="180" t="s">
        <v>1891</v>
      </c>
      <c r="L1651" s="143" t="s">
        <v>956</v>
      </c>
      <c r="M1651" s="321">
        <v>124</v>
      </c>
      <c r="N1651" s="265"/>
      <c r="O1651" s="128" t="s">
        <v>41</v>
      </c>
      <c r="P1651" s="128">
        <v>1</v>
      </c>
      <c r="Q1651" s="177">
        <f>(((D1651*G1651)/1000)*E1651)*B1651+(N1651*N$20)</f>
        <v>0</v>
      </c>
    </row>
    <row r="1652" spans="1:17" ht="12.75">
      <c r="A1652" s="350">
        <v>3433</v>
      </c>
      <c r="B1652" s="114"/>
      <c r="C1652" s="128" t="s">
        <v>41</v>
      </c>
      <c r="D1652" s="128">
        <v>1</v>
      </c>
      <c r="E1652" s="107">
        <v>15</v>
      </c>
      <c r="F1652" s="118">
        <f>G1652*137/1000*E1652</f>
        <v>4870.2678000000005</v>
      </c>
      <c r="G1652" s="142">
        <v>2369.96</v>
      </c>
      <c r="H1652" s="132">
        <v>1000</v>
      </c>
      <c r="I1652" s="133" t="s">
        <v>1615</v>
      </c>
      <c r="J1652" s="128"/>
      <c r="K1652" s="180" t="s">
        <v>1892</v>
      </c>
      <c r="L1652" s="143" t="s">
        <v>1356</v>
      </c>
      <c r="M1652" s="321">
        <v>124</v>
      </c>
      <c r="N1652" s="265"/>
      <c r="O1652" s="128" t="s">
        <v>41</v>
      </c>
      <c r="P1652" s="128">
        <v>1</v>
      </c>
      <c r="Q1652" s="177" t="e">
        <f>(((D1652*G1652)/1000)*E1652)*B1652+(N1652*#REF!)</f>
        <v>#VALUE!</v>
      </c>
    </row>
    <row r="1653" spans="1:17" ht="12.75">
      <c r="A1653" s="350">
        <v>3326</v>
      </c>
      <c r="B1653" s="114"/>
      <c r="C1653" s="128" t="s">
        <v>41</v>
      </c>
      <c r="D1653" s="128">
        <v>1</v>
      </c>
      <c r="E1653" s="107">
        <v>150</v>
      </c>
      <c r="F1653" s="118">
        <f>G1653*137/1000*E1653</f>
        <v>1466.0369999999998</v>
      </c>
      <c r="G1653" s="142">
        <v>71.34</v>
      </c>
      <c r="H1653" s="132">
        <v>1000</v>
      </c>
      <c r="I1653" s="133" t="s">
        <v>1615</v>
      </c>
      <c r="J1653" s="128"/>
      <c r="K1653" s="180" t="s">
        <v>704</v>
      </c>
      <c r="L1653" s="143" t="s">
        <v>128</v>
      </c>
      <c r="M1653" s="321">
        <v>126</v>
      </c>
      <c r="N1653" s="265"/>
      <c r="O1653" s="128" t="s">
        <v>41</v>
      </c>
      <c r="P1653" s="128">
        <v>1</v>
      </c>
      <c r="Q1653" s="177" t="e">
        <f>(((D1653*G1653)/1000)*E1653)*B1653+(N1653*#REF!)</f>
        <v>#VALUE!</v>
      </c>
    </row>
    <row r="1654" spans="1:17" ht="12.75">
      <c r="A1654" s="350">
        <v>3327</v>
      </c>
      <c r="B1654" s="114"/>
      <c r="C1654" s="128" t="s">
        <v>41</v>
      </c>
      <c r="D1654" s="128">
        <v>1</v>
      </c>
      <c r="E1654" s="107">
        <v>150</v>
      </c>
      <c r="F1654" s="118">
        <f>G1654*137/1000*E1654</f>
        <v>1666.3995</v>
      </c>
      <c r="G1654" s="142">
        <v>81.09</v>
      </c>
      <c r="H1654" s="132">
        <v>1000</v>
      </c>
      <c r="I1654" s="133" t="s">
        <v>1615</v>
      </c>
      <c r="J1654" s="128"/>
      <c r="K1654" s="180" t="s">
        <v>1893</v>
      </c>
      <c r="L1654" s="143" t="s">
        <v>128</v>
      </c>
      <c r="M1654" s="321">
        <v>126</v>
      </c>
      <c r="N1654" s="265"/>
      <c r="O1654" s="128" t="s">
        <v>41</v>
      </c>
      <c r="P1654" s="128">
        <v>1</v>
      </c>
      <c r="Q1654" s="177" t="e">
        <f>(((D1654*G1654)/1000)*E1654)*B1654+(N1654*#REF!)</f>
        <v>#VALUE!</v>
      </c>
    </row>
    <row r="1655" spans="1:17" ht="12.75">
      <c r="A1655" s="350">
        <v>3328</v>
      </c>
      <c r="B1655" s="114"/>
      <c r="C1655" s="128" t="s">
        <v>41</v>
      </c>
      <c r="D1655" s="128">
        <v>1</v>
      </c>
      <c r="E1655" s="107">
        <v>150</v>
      </c>
      <c r="F1655" s="118">
        <f>G1655*137/1000*E1655</f>
        <v>1466.0369999999998</v>
      </c>
      <c r="G1655" s="142">
        <v>71.34</v>
      </c>
      <c r="H1655" s="132">
        <v>1000</v>
      </c>
      <c r="I1655" s="133" t="s">
        <v>1615</v>
      </c>
      <c r="J1655" s="128"/>
      <c r="K1655" s="180" t="s">
        <v>1894</v>
      </c>
      <c r="L1655" s="143" t="s">
        <v>128</v>
      </c>
      <c r="M1655" s="321">
        <v>126</v>
      </c>
      <c r="N1655" s="265"/>
      <c r="O1655" s="128" t="s">
        <v>41</v>
      </c>
      <c r="P1655" s="128">
        <v>1</v>
      </c>
      <c r="Q1655" s="177" t="e">
        <f>(((D1655*G1655)/1000)*E1655)*B1655+(N1655*#REF!)</f>
        <v>#VALUE!</v>
      </c>
    </row>
    <row r="1656" spans="1:17" ht="12.75">
      <c r="A1656" s="350">
        <v>3329</v>
      </c>
      <c r="B1656" s="114"/>
      <c r="C1656" s="128" t="s">
        <v>41</v>
      </c>
      <c r="D1656" s="128">
        <v>1</v>
      </c>
      <c r="E1656" s="107">
        <v>150</v>
      </c>
      <c r="F1656" s="118">
        <f>G1656*137/1000*E1656</f>
        <v>1466.0369999999998</v>
      </c>
      <c r="G1656" s="142">
        <v>71.34</v>
      </c>
      <c r="H1656" s="132">
        <v>1000</v>
      </c>
      <c r="I1656" s="133" t="s">
        <v>1615</v>
      </c>
      <c r="J1656" s="128"/>
      <c r="K1656" s="180" t="s">
        <v>1895</v>
      </c>
      <c r="L1656" s="143" t="s">
        <v>128</v>
      </c>
      <c r="M1656" s="321">
        <v>126</v>
      </c>
      <c r="N1656" s="265"/>
      <c r="O1656" s="128" t="s">
        <v>41</v>
      </c>
      <c r="P1656" s="128">
        <v>1</v>
      </c>
      <c r="Q1656" s="177" t="e">
        <f>(((D1656*G1656)/1000)*E1656)*B1656+(N1656*#REF!)</f>
        <v>#VALUE!</v>
      </c>
    </row>
    <row r="1657" spans="1:17" ht="12.75">
      <c r="A1657" s="350">
        <v>3334</v>
      </c>
      <c r="B1657" s="114"/>
      <c r="C1657" s="128" t="s">
        <v>41</v>
      </c>
      <c r="D1657" s="128">
        <v>1</v>
      </c>
      <c r="E1657" s="107">
        <v>100</v>
      </c>
      <c r="F1657" s="118">
        <f>G1657*137/1000*E1657</f>
        <v>3222.2400000000002</v>
      </c>
      <c r="G1657" s="142">
        <v>235.2</v>
      </c>
      <c r="H1657" s="132">
        <v>1000</v>
      </c>
      <c r="I1657" s="133" t="s">
        <v>1615</v>
      </c>
      <c r="J1657" s="128"/>
      <c r="K1657" s="180" t="s">
        <v>984</v>
      </c>
      <c r="L1657" s="143" t="s">
        <v>983</v>
      </c>
      <c r="M1657" s="321">
        <v>126</v>
      </c>
      <c r="N1657" s="265"/>
      <c r="O1657" s="128" t="s">
        <v>41</v>
      </c>
      <c r="P1657" s="128">
        <v>1</v>
      </c>
      <c r="Q1657" s="177" t="e">
        <f>(((D1657*G1657)/1000)*E1657)*B1657+(N1657*#REF!)</f>
        <v>#VALUE!</v>
      </c>
    </row>
    <row r="1658" spans="1:17" ht="12.75">
      <c r="A1658" s="350">
        <v>3486</v>
      </c>
      <c r="B1658" s="114"/>
      <c r="C1658" s="128" t="s">
        <v>41</v>
      </c>
      <c r="D1658" s="128">
        <v>1</v>
      </c>
      <c r="E1658" s="107">
        <v>100</v>
      </c>
      <c r="F1658" s="118">
        <f>G1658*137/1000*E1658</f>
        <v>5542.335</v>
      </c>
      <c r="G1658" s="142">
        <v>404.55</v>
      </c>
      <c r="H1658" s="132">
        <v>1000</v>
      </c>
      <c r="I1658" s="133" t="s">
        <v>1615</v>
      </c>
      <c r="J1658" s="128"/>
      <c r="K1658" s="162" t="s">
        <v>982</v>
      </c>
      <c r="L1658" s="143" t="s">
        <v>983</v>
      </c>
      <c r="M1658" s="321">
        <v>126</v>
      </c>
      <c r="N1658" s="265"/>
      <c r="O1658" s="128" t="s">
        <v>41</v>
      </c>
      <c r="P1658" s="128">
        <v>1</v>
      </c>
      <c r="Q1658" s="177" t="e">
        <f>(((D1658*G1658)/1000)*E1658)*B1658+(N1658*#REF!)</f>
        <v>#VALUE!</v>
      </c>
    </row>
    <row r="1659" spans="1:17" ht="12.75">
      <c r="A1659" s="350">
        <v>3352</v>
      </c>
      <c r="B1659" s="114"/>
      <c r="C1659" s="128" t="s">
        <v>41</v>
      </c>
      <c r="D1659" s="128">
        <v>1</v>
      </c>
      <c r="E1659" s="107">
        <v>100</v>
      </c>
      <c r="F1659" s="118">
        <f>G1659*137/1000*E1659</f>
        <v>4477.2970000000005</v>
      </c>
      <c r="G1659" s="142">
        <v>326.81</v>
      </c>
      <c r="H1659" s="132">
        <v>1000</v>
      </c>
      <c r="I1659" s="133" t="s">
        <v>1615</v>
      </c>
      <c r="J1659" s="128"/>
      <c r="K1659" s="162" t="s">
        <v>1896</v>
      </c>
      <c r="L1659" s="143" t="s">
        <v>983</v>
      </c>
      <c r="M1659" s="321">
        <v>126</v>
      </c>
      <c r="N1659" s="265"/>
      <c r="O1659" s="128" t="s">
        <v>41</v>
      </c>
      <c r="P1659" s="128">
        <v>1</v>
      </c>
      <c r="Q1659" s="177" t="e">
        <f>(((D1659*G1659)/1000)*E1659)*B1659+(N1659*#REF!)</f>
        <v>#VALUE!</v>
      </c>
    </row>
    <row r="1660" spans="1:17" ht="12.75">
      <c r="A1660" s="350">
        <v>3353</v>
      </c>
      <c r="B1660" s="114"/>
      <c r="C1660" s="128" t="s">
        <v>41</v>
      </c>
      <c r="D1660" s="128">
        <v>1</v>
      </c>
      <c r="E1660" s="107">
        <v>100</v>
      </c>
      <c r="F1660" s="118">
        <f>G1660*137/1000*E1660</f>
        <v>5542.335</v>
      </c>
      <c r="G1660" s="142">
        <v>404.55</v>
      </c>
      <c r="H1660" s="132">
        <v>1000</v>
      </c>
      <c r="I1660" s="133" t="s">
        <v>1615</v>
      </c>
      <c r="J1660" s="128"/>
      <c r="K1660" s="162" t="s">
        <v>985</v>
      </c>
      <c r="L1660" s="143" t="s">
        <v>983</v>
      </c>
      <c r="M1660" s="321">
        <v>126</v>
      </c>
      <c r="N1660" s="265"/>
      <c r="O1660" s="128" t="s">
        <v>41</v>
      </c>
      <c r="P1660" s="128">
        <v>1</v>
      </c>
      <c r="Q1660" s="177" t="e">
        <f>(((D1660*G1660)/1000)*E1660)*B1660+(N1660*#REF!)</f>
        <v>#VALUE!</v>
      </c>
    </row>
    <row r="1661" spans="1:17" ht="12.75">
      <c r="A1661" s="350">
        <v>3356</v>
      </c>
      <c r="B1661" s="114"/>
      <c r="C1661" s="128" t="s">
        <v>41</v>
      </c>
      <c r="D1661" s="128">
        <v>1</v>
      </c>
      <c r="E1661" s="107">
        <v>75</v>
      </c>
      <c r="F1661" s="118">
        <f>G1661*137/1000*E1661</f>
        <v>4938.47325</v>
      </c>
      <c r="G1661" s="142">
        <v>480.63</v>
      </c>
      <c r="H1661" s="132">
        <v>1000</v>
      </c>
      <c r="I1661" s="133" t="s">
        <v>1615</v>
      </c>
      <c r="J1661" s="128"/>
      <c r="K1661" s="162" t="s">
        <v>1428</v>
      </c>
      <c r="L1661" s="143" t="s">
        <v>1429</v>
      </c>
      <c r="M1661" s="321">
        <v>126</v>
      </c>
      <c r="N1661" s="265"/>
      <c r="O1661" s="128" t="s">
        <v>41</v>
      </c>
      <c r="P1661" s="128">
        <v>1</v>
      </c>
      <c r="Q1661" s="177" t="e">
        <f>(((D1661*G1661)/1000)*E1661)*B1661+(N1661*#REF!)</f>
        <v>#VALUE!</v>
      </c>
    </row>
    <row r="1662" spans="1:17" ht="12.75">
      <c r="A1662" s="350">
        <v>3357</v>
      </c>
      <c r="B1662" s="114"/>
      <c r="C1662" s="128" t="s">
        <v>41</v>
      </c>
      <c r="D1662" s="128">
        <v>1</v>
      </c>
      <c r="E1662" s="107">
        <v>100</v>
      </c>
      <c r="F1662" s="118">
        <f>G1662*137/1000*E1662</f>
        <v>3973.4109999999996</v>
      </c>
      <c r="G1662" s="142">
        <v>290.03</v>
      </c>
      <c r="H1662" s="132">
        <v>1000</v>
      </c>
      <c r="I1662" s="133" t="s">
        <v>1615</v>
      </c>
      <c r="J1662" s="128"/>
      <c r="K1662" s="162" t="s">
        <v>1431</v>
      </c>
      <c r="L1662" s="143" t="s">
        <v>295</v>
      </c>
      <c r="M1662" s="321">
        <v>126</v>
      </c>
      <c r="N1662" s="265"/>
      <c r="O1662" s="128" t="s">
        <v>41</v>
      </c>
      <c r="P1662" s="128">
        <v>1</v>
      </c>
      <c r="Q1662" s="177" t="e">
        <f>(((D1662*G1662)/1000)*E1662)*B1662+(N1662*#REF!)</f>
        <v>#VALUE!</v>
      </c>
    </row>
    <row r="1663" spans="1:17" ht="13.5" customHeight="1">
      <c r="A1663" s="350">
        <v>3358</v>
      </c>
      <c r="B1663" s="114"/>
      <c r="C1663" s="128" t="s">
        <v>41</v>
      </c>
      <c r="D1663" s="128">
        <v>1</v>
      </c>
      <c r="E1663" s="107">
        <v>100</v>
      </c>
      <c r="F1663" s="118">
        <f>G1663*137/1000*E1663</f>
        <v>3758.869</v>
      </c>
      <c r="G1663" s="142">
        <v>274.37</v>
      </c>
      <c r="H1663" s="132">
        <v>1000</v>
      </c>
      <c r="I1663" s="133" t="s">
        <v>1615</v>
      </c>
      <c r="J1663" s="128"/>
      <c r="K1663" s="162" t="s">
        <v>1897</v>
      </c>
      <c r="L1663" s="143" t="s">
        <v>295</v>
      </c>
      <c r="M1663" s="321">
        <v>126</v>
      </c>
      <c r="N1663" s="265"/>
      <c r="O1663" s="128" t="s">
        <v>41</v>
      </c>
      <c r="P1663" s="128">
        <v>1</v>
      </c>
      <c r="Q1663" s="177" t="e">
        <f>(((D1663*G1663)/1000)*E1663)*B1663+(N1663*#REF!)</f>
        <v>#VALUE!</v>
      </c>
    </row>
    <row r="1664" spans="1:17" ht="12.75">
      <c r="A1664" s="350">
        <v>3359</v>
      </c>
      <c r="B1664" s="114"/>
      <c r="C1664" s="128" t="s">
        <v>41</v>
      </c>
      <c r="D1664" s="128">
        <v>1</v>
      </c>
      <c r="E1664" s="107">
        <v>100</v>
      </c>
      <c r="F1664" s="118">
        <f>G1664*137/1000*E1664</f>
        <v>3973.4109999999996</v>
      </c>
      <c r="G1664" s="142">
        <v>290.03</v>
      </c>
      <c r="H1664" s="132">
        <v>1000</v>
      </c>
      <c r="I1664" s="133" t="s">
        <v>1615</v>
      </c>
      <c r="J1664" s="128"/>
      <c r="K1664" s="164" t="s">
        <v>1898</v>
      </c>
      <c r="L1664" s="143" t="s">
        <v>295</v>
      </c>
      <c r="M1664" s="321">
        <v>126</v>
      </c>
      <c r="N1664" s="265"/>
      <c r="O1664" s="128" t="s">
        <v>41</v>
      </c>
      <c r="P1664" s="128">
        <v>1</v>
      </c>
      <c r="Q1664" s="177" t="e">
        <f>(((D1664*G1664)/1000)*E1664)*B1664+(N1664*#REF!)</f>
        <v>#VALUE!</v>
      </c>
    </row>
    <row r="1665" spans="1:17" ht="12.75">
      <c r="A1665" s="356">
        <v>3341</v>
      </c>
      <c r="B1665" s="114"/>
      <c r="C1665" s="128" t="s">
        <v>41</v>
      </c>
      <c r="D1665" s="128">
        <v>1</v>
      </c>
      <c r="E1665" s="107">
        <v>50</v>
      </c>
      <c r="F1665" s="118">
        <f>G1665*137/1000*E1665</f>
        <v>6588.398499999999</v>
      </c>
      <c r="G1665" s="142">
        <v>961.81</v>
      </c>
      <c r="H1665" s="132">
        <v>1000</v>
      </c>
      <c r="I1665" s="133" t="s">
        <v>1615</v>
      </c>
      <c r="J1665" s="161"/>
      <c r="K1665" s="180" t="s">
        <v>1899</v>
      </c>
      <c r="L1665" s="143" t="s">
        <v>1429</v>
      </c>
      <c r="M1665" s="321">
        <v>127</v>
      </c>
      <c r="N1665" s="265"/>
      <c r="O1665" s="128" t="s">
        <v>41</v>
      </c>
      <c r="P1665" s="128">
        <v>1</v>
      </c>
      <c r="Q1665" s="177" t="e">
        <f>(((D1665*G1665)/1000)*E1665)*B1665+(N1665*#REF!)</f>
        <v>#VALUE!</v>
      </c>
    </row>
    <row r="1666" spans="1:17" ht="12.75">
      <c r="A1666" s="356">
        <v>3342</v>
      </c>
      <c r="B1666" s="114"/>
      <c r="C1666" s="128" t="s">
        <v>41</v>
      </c>
      <c r="D1666" s="128">
        <v>1</v>
      </c>
      <c r="E1666" s="107">
        <v>50</v>
      </c>
      <c r="F1666" s="118">
        <f>G1666*137/1000*E1666</f>
        <v>5971.898499999999</v>
      </c>
      <c r="G1666" s="142">
        <v>871.81</v>
      </c>
      <c r="H1666" s="132">
        <v>1000</v>
      </c>
      <c r="I1666" s="133" t="s">
        <v>1615</v>
      </c>
      <c r="J1666" s="161"/>
      <c r="K1666" s="180" t="s">
        <v>1900</v>
      </c>
      <c r="L1666" s="143" t="s">
        <v>1901</v>
      </c>
      <c r="M1666" s="321">
        <v>127</v>
      </c>
      <c r="N1666" s="265"/>
      <c r="O1666" s="128" t="s">
        <v>41</v>
      </c>
      <c r="P1666" s="128">
        <v>1</v>
      </c>
      <c r="Q1666" s="177" t="e">
        <f>(((D1666*G1666)/1000)*E1666)*B1666+(N1666*#REF!)</f>
        <v>#VALUE!</v>
      </c>
    </row>
    <row r="1667" spans="1:17" ht="13.5" customHeight="1">
      <c r="A1667" s="356">
        <v>3343</v>
      </c>
      <c r="B1667" s="114"/>
      <c r="C1667" s="128" t="s">
        <v>41</v>
      </c>
      <c r="D1667" s="128">
        <v>1</v>
      </c>
      <c r="E1667" s="107">
        <v>50</v>
      </c>
      <c r="F1667" s="118">
        <f>G1667*137/1000*E1667</f>
        <v>5967.788500000001</v>
      </c>
      <c r="G1667" s="142">
        <v>871.21</v>
      </c>
      <c r="H1667" s="132">
        <v>1000</v>
      </c>
      <c r="I1667" s="133" t="s">
        <v>1615</v>
      </c>
      <c r="J1667" s="161"/>
      <c r="K1667" s="180" t="s">
        <v>1902</v>
      </c>
      <c r="L1667" s="143" t="s">
        <v>1901</v>
      </c>
      <c r="M1667" s="321">
        <v>127</v>
      </c>
      <c r="N1667" s="265"/>
      <c r="O1667" s="128" t="s">
        <v>41</v>
      </c>
      <c r="P1667" s="128">
        <v>1</v>
      </c>
      <c r="Q1667" s="177" t="e">
        <f>(((D1667*G1667)/1000)*E1667)*B1667+(N1667*#REF!)</f>
        <v>#VALUE!</v>
      </c>
    </row>
    <row r="1668" spans="1:17" ht="12.75">
      <c r="A1668" s="356">
        <v>3344</v>
      </c>
      <c r="B1668" s="114"/>
      <c r="C1668" s="128" t="s">
        <v>41</v>
      </c>
      <c r="D1668" s="128">
        <v>1</v>
      </c>
      <c r="E1668" s="107">
        <v>50</v>
      </c>
      <c r="F1668" s="118">
        <f>G1668*137/1000*E1668</f>
        <v>4459.9665</v>
      </c>
      <c r="G1668" s="142">
        <v>651.09</v>
      </c>
      <c r="H1668" s="132">
        <v>1000</v>
      </c>
      <c r="I1668" s="133" t="s">
        <v>1615</v>
      </c>
      <c r="J1668" s="161"/>
      <c r="K1668" s="180" t="s">
        <v>1903</v>
      </c>
      <c r="L1668" s="143" t="s">
        <v>1901</v>
      </c>
      <c r="M1668" s="321">
        <v>127</v>
      </c>
      <c r="N1668" s="265"/>
      <c r="O1668" s="128" t="s">
        <v>41</v>
      </c>
      <c r="P1668" s="128">
        <v>1</v>
      </c>
      <c r="Q1668" s="177" t="e">
        <f>(((D1668*G1668)/1000)*E1668)*B1668+(N1668*#REF!)</f>
        <v>#VALUE!</v>
      </c>
    </row>
    <row r="1669" spans="1:17" ht="12.75">
      <c r="A1669" s="356">
        <v>3361</v>
      </c>
      <c r="B1669" s="114"/>
      <c r="C1669" s="128" t="s">
        <v>41</v>
      </c>
      <c r="D1669" s="128">
        <v>1</v>
      </c>
      <c r="E1669" s="107">
        <v>20</v>
      </c>
      <c r="F1669" s="118">
        <f>G1669*137/1000*E1669</f>
        <v>1951.7568000000003</v>
      </c>
      <c r="G1669" s="142">
        <v>712.32</v>
      </c>
      <c r="H1669" s="132">
        <v>1000</v>
      </c>
      <c r="I1669" s="133" t="s">
        <v>1615</v>
      </c>
      <c r="J1669" s="161" t="s">
        <v>1904</v>
      </c>
      <c r="K1669" s="180" t="s">
        <v>1905</v>
      </c>
      <c r="L1669" s="143" t="s">
        <v>691</v>
      </c>
      <c r="M1669" s="321">
        <v>127</v>
      </c>
      <c r="N1669" s="265"/>
      <c r="O1669" s="128" t="s">
        <v>41</v>
      </c>
      <c r="P1669" s="128">
        <v>1</v>
      </c>
      <c r="Q1669" s="177" t="e">
        <f>(((D1669*G1669)/1000)*E1669)*B1669+(N1669*#REF!)</f>
        <v>#VALUE!</v>
      </c>
    </row>
    <row r="1670" spans="1:17" ht="12.75">
      <c r="A1670" s="356">
        <v>3362</v>
      </c>
      <c r="B1670" s="114"/>
      <c r="C1670" s="128" t="s">
        <v>41</v>
      </c>
      <c r="D1670" s="128">
        <v>1</v>
      </c>
      <c r="E1670" s="107">
        <v>20</v>
      </c>
      <c r="F1670" s="118">
        <f>G1670*137/1000*E1670</f>
        <v>1585.1174</v>
      </c>
      <c r="G1670" s="142">
        <v>578.51</v>
      </c>
      <c r="H1670" s="132">
        <v>1000</v>
      </c>
      <c r="I1670" s="133" t="s">
        <v>1615</v>
      </c>
      <c r="J1670" s="161" t="s">
        <v>1904</v>
      </c>
      <c r="K1670" s="180" t="s">
        <v>1906</v>
      </c>
      <c r="L1670" s="143" t="s">
        <v>691</v>
      </c>
      <c r="M1670" s="321">
        <v>127</v>
      </c>
      <c r="N1670" s="265"/>
      <c r="O1670" s="128" t="s">
        <v>41</v>
      </c>
      <c r="P1670" s="128">
        <v>1</v>
      </c>
      <c r="Q1670" s="177" t="e">
        <f>(((D1670*G1670)/1000)*E1670)*B1670+(N1670*#REF!)</f>
        <v>#VALUE!</v>
      </c>
    </row>
    <row r="1671" spans="1:17" ht="12.75">
      <c r="A1671" s="356">
        <v>3363</v>
      </c>
      <c r="B1671" s="114"/>
      <c r="C1671" s="128" t="s">
        <v>41</v>
      </c>
      <c r="D1671" s="128">
        <v>1</v>
      </c>
      <c r="E1671" s="107">
        <v>20</v>
      </c>
      <c r="F1671" s="118">
        <f>G1671*137/1000*E1671</f>
        <v>1907.3962000000001</v>
      </c>
      <c r="G1671" s="142">
        <v>696.13</v>
      </c>
      <c r="H1671" s="132">
        <v>1000</v>
      </c>
      <c r="I1671" s="133" t="s">
        <v>1615</v>
      </c>
      <c r="J1671" s="161" t="s">
        <v>1904</v>
      </c>
      <c r="K1671" s="180" t="s">
        <v>1907</v>
      </c>
      <c r="L1671" s="143" t="s">
        <v>691</v>
      </c>
      <c r="M1671" s="321">
        <v>127</v>
      </c>
      <c r="N1671" s="265"/>
      <c r="O1671" s="128" t="s">
        <v>41</v>
      </c>
      <c r="P1671" s="128">
        <v>1</v>
      </c>
      <c r="Q1671" s="177" t="e">
        <f>(((D1671*G1671)/1000)*E1671)*B1671+(N1671*#REF!)</f>
        <v>#VALUE!</v>
      </c>
    </row>
    <row r="1672" spans="1:17" ht="12.75">
      <c r="A1672" s="356">
        <v>3364</v>
      </c>
      <c r="B1672" s="114"/>
      <c r="C1672" s="128" t="s">
        <v>41</v>
      </c>
      <c r="D1672" s="128">
        <v>1</v>
      </c>
      <c r="E1672" s="107">
        <v>20</v>
      </c>
      <c r="F1672" s="118">
        <f>G1672*137/1000*E1672</f>
        <v>2212.3856000000005</v>
      </c>
      <c r="G1672" s="142">
        <v>807.44</v>
      </c>
      <c r="H1672" s="132">
        <v>1000</v>
      </c>
      <c r="I1672" s="133" t="s">
        <v>1615</v>
      </c>
      <c r="J1672" s="161" t="s">
        <v>1904</v>
      </c>
      <c r="K1672" s="180" t="s">
        <v>1908</v>
      </c>
      <c r="L1672" s="143" t="s">
        <v>691</v>
      </c>
      <c r="M1672" s="321">
        <v>127</v>
      </c>
      <c r="N1672" s="265"/>
      <c r="O1672" s="128" t="s">
        <v>41</v>
      </c>
      <c r="P1672" s="128">
        <v>1</v>
      </c>
      <c r="Q1672" s="177" t="e">
        <f>(((D1672*G1672)/1000)*E1672)*B1672+(N1672*#REF!)</f>
        <v>#VALUE!</v>
      </c>
    </row>
    <row r="1673" spans="1:17" ht="12.75">
      <c r="A1673" s="356">
        <v>3346</v>
      </c>
      <c r="B1673" s="114"/>
      <c r="C1673" s="128" t="s">
        <v>41</v>
      </c>
      <c r="D1673" s="128">
        <v>1</v>
      </c>
      <c r="E1673" s="107">
        <v>150</v>
      </c>
      <c r="F1673" s="118">
        <f>G1673*137/1000*E1673</f>
        <v>1820.5245</v>
      </c>
      <c r="G1673" s="142">
        <v>88.59</v>
      </c>
      <c r="H1673" s="132">
        <v>1000</v>
      </c>
      <c r="I1673" s="133" t="s">
        <v>1615</v>
      </c>
      <c r="J1673" s="161"/>
      <c r="K1673" s="180" t="s">
        <v>1909</v>
      </c>
      <c r="L1673" s="143" t="s">
        <v>944</v>
      </c>
      <c r="M1673" s="321">
        <v>127</v>
      </c>
      <c r="N1673" s="265"/>
      <c r="O1673" s="128" t="s">
        <v>41</v>
      </c>
      <c r="P1673" s="128">
        <v>1</v>
      </c>
      <c r="Q1673" s="177" t="e">
        <f>(((D1673*G1673)/1000)*E1673)*B1673+(N1673*#REF!)</f>
        <v>#VALUE!</v>
      </c>
    </row>
    <row r="1674" spans="1:17" ht="12.75">
      <c r="A1674" s="356">
        <v>3347</v>
      </c>
      <c r="B1674" s="114"/>
      <c r="C1674" s="128" t="s">
        <v>41</v>
      </c>
      <c r="D1674" s="128">
        <v>1</v>
      </c>
      <c r="E1674" s="107">
        <v>150</v>
      </c>
      <c r="F1674" s="118">
        <f>G1674*137/1000*E1674</f>
        <v>1552.9634999999996</v>
      </c>
      <c r="G1674" s="142">
        <v>75.57</v>
      </c>
      <c r="H1674" s="132">
        <v>1000</v>
      </c>
      <c r="I1674" s="133" t="s">
        <v>1615</v>
      </c>
      <c r="J1674" s="161"/>
      <c r="K1674" s="180" t="s">
        <v>1910</v>
      </c>
      <c r="L1674" s="143" t="s">
        <v>942</v>
      </c>
      <c r="M1674" s="321">
        <v>127</v>
      </c>
      <c r="N1674" s="265"/>
      <c r="O1674" s="128" t="s">
        <v>41</v>
      </c>
      <c r="P1674" s="128">
        <v>1</v>
      </c>
      <c r="Q1674" s="177" t="e">
        <f>(((D1674*G1674)/1000)*E1674)*B1674+(N1674*#REF!)</f>
        <v>#VALUE!</v>
      </c>
    </row>
    <row r="1675" spans="1:17" ht="12.75">
      <c r="A1675" s="356">
        <v>3348</v>
      </c>
      <c r="B1675" s="114"/>
      <c r="C1675" s="128" t="s">
        <v>41</v>
      </c>
      <c r="D1675" s="128">
        <v>1</v>
      </c>
      <c r="E1675" s="107">
        <v>200</v>
      </c>
      <c r="F1675" s="118">
        <f>G1675*137/1000*E1675</f>
        <v>3145.246</v>
      </c>
      <c r="G1675" s="142">
        <v>114.79</v>
      </c>
      <c r="H1675" s="132">
        <v>1000</v>
      </c>
      <c r="I1675" s="133" t="s">
        <v>1615</v>
      </c>
      <c r="J1675" s="161"/>
      <c r="K1675" s="180" t="s">
        <v>1911</v>
      </c>
      <c r="L1675" s="143" t="s">
        <v>350</v>
      </c>
      <c r="M1675" s="321">
        <v>127</v>
      </c>
      <c r="N1675" s="265"/>
      <c r="O1675" s="128" t="s">
        <v>41</v>
      </c>
      <c r="P1675" s="128">
        <v>1</v>
      </c>
      <c r="Q1675" s="177" t="e">
        <f>(((D1675*G1675)/1000)*E1675)*B1675+(N1675*#REF!)</f>
        <v>#VALUE!</v>
      </c>
    </row>
    <row r="1676" spans="1:17" ht="12.75">
      <c r="A1676" s="357">
        <v>3349</v>
      </c>
      <c r="B1676" s="114"/>
      <c r="C1676" s="147" t="s">
        <v>41</v>
      </c>
      <c r="D1676" s="147">
        <v>1</v>
      </c>
      <c r="E1676" s="315">
        <v>200</v>
      </c>
      <c r="F1676" s="118">
        <f>G1676*137/1000*E1676</f>
        <v>1778.534</v>
      </c>
      <c r="G1676" s="178">
        <v>64.91</v>
      </c>
      <c r="H1676" s="132">
        <v>1000</v>
      </c>
      <c r="I1676" s="133" t="s">
        <v>1615</v>
      </c>
      <c r="J1676" s="282"/>
      <c r="K1676" s="173" t="s">
        <v>1912</v>
      </c>
      <c r="L1676" s="179" t="s">
        <v>350</v>
      </c>
      <c r="M1676" s="321">
        <v>127</v>
      </c>
      <c r="N1676" s="265"/>
      <c r="O1676" s="147" t="s">
        <v>41</v>
      </c>
      <c r="P1676" s="147">
        <v>1</v>
      </c>
      <c r="Q1676" s="177" t="e">
        <f>(((D1676*G1676)/1000)*E1676)*B1676+(N1676*#REF!)</f>
        <v>#VALUE!</v>
      </c>
    </row>
    <row r="1677" spans="1:17" ht="12.75">
      <c r="A1677" s="357">
        <v>3331</v>
      </c>
      <c r="B1677" s="148"/>
      <c r="C1677" s="147" t="s">
        <v>41</v>
      </c>
      <c r="D1677" s="147">
        <v>1</v>
      </c>
      <c r="E1677" s="315">
        <v>300</v>
      </c>
      <c r="F1677" s="118">
        <f>G1677*137/1000*E1677</f>
        <v>1833.4709999999998</v>
      </c>
      <c r="G1677" s="142">
        <v>44.61</v>
      </c>
      <c r="H1677" s="132">
        <v>1000</v>
      </c>
      <c r="I1677" s="133" t="s">
        <v>1615</v>
      </c>
      <c r="J1677" s="282"/>
      <c r="K1677" s="173" t="s">
        <v>1454</v>
      </c>
      <c r="L1677" s="179" t="s">
        <v>128</v>
      </c>
      <c r="M1677" s="321">
        <v>127</v>
      </c>
      <c r="N1677" s="265"/>
      <c r="O1677" s="147" t="s">
        <v>41</v>
      </c>
      <c r="P1677" s="147">
        <v>1</v>
      </c>
      <c r="Q1677" s="177" t="e">
        <f>(((D1677*G1677)/1000)*E1677)*B1677+(N1677*#REF!)</f>
        <v>#VALUE!</v>
      </c>
    </row>
    <row r="1678" spans="1:17" ht="12.75">
      <c r="A1678" s="356">
        <v>3366</v>
      </c>
      <c r="B1678" s="148"/>
      <c r="C1678" s="128" t="s">
        <v>41</v>
      </c>
      <c r="D1678" s="128">
        <v>1</v>
      </c>
      <c r="E1678" s="107">
        <v>300</v>
      </c>
      <c r="F1678" s="118">
        <f>G1678*137/1000*E1678</f>
        <v>2419.1459999999997</v>
      </c>
      <c r="G1678" s="142">
        <v>58.86</v>
      </c>
      <c r="H1678" s="132">
        <v>1000</v>
      </c>
      <c r="I1678" s="133" t="s">
        <v>1615</v>
      </c>
      <c r="J1678" s="161"/>
      <c r="K1678" s="180" t="s">
        <v>998</v>
      </c>
      <c r="L1678" s="143" t="s">
        <v>128</v>
      </c>
      <c r="M1678" s="321">
        <v>127</v>
      </c>
      <c r="N1678" s="265"/>
      <c r="O1678" s="128" t="s">
        <v>41</v>
      </c>
      <c r="P1678" s="128">
        <v>1</v>
      </c>
      <c r="Q1678" s="177" t="e">
        <f>(((D1678*G1678)/1000)*E1678)*B1678+(N1678*#REF!)</f>
        <v>#VALUE!</v>
      </c>
    </row>
    <row r="1679" spans="1:17" ht="12.75">
      <c r="A1679" s="357">
        <v>3367</v>
      </c>
      <c r="B1679" s="148"/>
      <c r="C1679" s="147" t="s">
        <v>41</v>
      </c>
      <c r="D1679" s="147">
        <v>1</v>
      </c>
      <c r="E1679" s="315">
        <v>300</v>
      </c>
      <c r="F1679" s="118">
        <f>G1679*137/1000*E1679</f>
        <v>2378.046</v>
      </c>
      <c r="G1679" s="142">
        <v>57.86</v>
      </c>
      <c r="H1679" s="132">
        <v>1000</v>
      </c>
      <c r="I1679" s="133" t="s">
        <v>1615</v>
      </c>
      <c r="J1679" s="282"/>
      <c r="K1679" s="173" t="s">
        <v>1913</v>
      </c>
      <c r="L1679" s="179" t="s">
        <v>350</v>
      </c>
      <c r="M1679" s="321">
        <v>127</v>
      </c>
      <c r="N1679" s="265"/>
      <c r="O1679" s="147" t="s">
        <v>41</v>
      </c>
      <c r="P1679" s="147">
        <v>1</v>
      </c>
      <c r="Q1679" s="177" t="e">
        <f>(((D1679*G1679)/1000)*E1679)*B1679+(N1679*#REF!)</f>
        <v>#VALUE!</v>
      </c>
    </row>
    <row r="1680" spans="1:17" ht="12.75">
      <c r="A1680" s="357">
        <v>3368</v>
      </c>
      <c r="B1680" s="148"/>
      <c r="C1680" s="147" t="s">
        <v>41</v>
      </c>
      <c r="D1680" s="147">
        <v>1</v>
      </c>
      <c r="E1680" s="315">
        <v>300</v>
      </c>
      <c r="F1680" s="118">
        <f>G1680*137/1000*E1680</f>
        <v>3396.915</v>
      </c>
      <c r="G1680" s="142">
        <v>82.65</v>
      </c>
      <c r="H1680" s="132">
        <v>1000</v>
      </c>
      <c r="I1680" s="133" t="s">
        <v>1615</v>
      </c>
      <c r="J1680" s="282"/>
      <c r="K1680" s="173" t="s">
        <v>1914</v>
      </c>
      <c r="L1680" s="179" t="s">
        <v>350</v>
      </c>
      <c r="M1680" s="321">
        <v>127</v>
      </c>
      <c r="N1680" s="265"/>
      <c r="O1680" s="147" t="s">
        <v>41</v>
      </c>
      <c r="P1680" s="147">
        <v>1</v>
      </c>
      <c r="Q1680" s="177" t="e">
        <f>(((D1680*G1680)/1000)*E1680)*B1680+(N1680*#REF!)</f>
        <v>#VALUE!</v>
      </c>
    </row>
    <row r="1681" spans="1:17" ht="12.75">
      <c r="A1681" s="349"/>
      <c r="B1681" s="186"/>
      <c r="C1681" s="99"/>
      <c r="D1681" s="112"/>
      <c r="E1681" s="99"/>
      <c r="F1681" s="118">
        <f>G1681*137/1000*E1681</f>
        <v>0</v>
      </c>
      <c r="G1681" s="109"/>
      <c r="H1681" s="110"/>
      <c r="I1681" s="111"/>
      <c r="J1681" s="342"/>
      <c r="K1681" s="212" t="s">
        <v>912</v>
      </c>
      <c r="L1681" s="152"/>
      <c r="M1681" s="194"/>
      <c r="N1681" s="194"/>
      <c r="O1681" s="99"/>
      <c r="P1681" s="99"/>
      <c r="Q1681" s="106" t="s">
        <v>15</v>
      </c>
    </row>
    <row r="1682" spans="1:17" ht="12.75">
      <c r="A1682" s="353">
        <v>3301</v>
      </c>
      <c r="B1682" s="267"/>
      <c r="C1682" s="138" t="s">
        <v>41</v>
      </c>
      <c r="D1682" s="138">
        <v>1</v>
      </c>
      <c r="E1682" s="203">
        <v>10</v>
      </c>
      <c r="F1682" s="118">
        <f>G1682*137/1000*E1682</f>
        <v>3436.6176</v>
      </c>
      <c r="G1682" s="131">
        <v>2508.48</v>
      </c>
      <c r="H1682" s="132">
        <v>1000</v>
      </c>
      <c r="I1682" s="133" t="s">
        <v>1615</v>
      </c>
      <c r="J1682" s="213"/>
      <c r="K1682" s="135" t="s">
        <v>1915</v>
      </c>
      <c r="L1682" s="136" t="s">
        <v>915</v>
      </c>
      <c r="M1682" s="137">
        <v>125</v>
      </c>
      <c r="N1682" s="265"/>
      <c r="O1682" s="138" t="s">
        <v>41</v>
      </c>
      <c r="P1682" s="138">
        <v>1</v>
      </c>
      <c r="Q1682" s="177" t="e">
        <f>(((D1682*G1682)/1000)*E1682)*B1682+(N1682*#REF!)</f>
        <v>#VALUE!</v>
      </c>
    </row>
    <row r="1683" spans="1:17" ht="12.75">
      <c r="A1683" s="350">
        <v>3302</v>
      </c>
      <c r="B1683" s="267"/>
      <c r="C1683" s="128" t="s">
        <v>41</v>
      </c>
      <c r="D1683" s="128">
        <v>1</v>
      </c>
      <c r="E1683" s="107">
        <v>10</v>
      </c>
      <c r="F1683" s="118">
        <f>G1683*137/1000*E1683</f>
        <v>4617.7083</v>
      </c>
      <c r="G1683" s="142">
        <v>3370.59</v>
      </c>
      <c r="H1683" s="132">
        <v>1000</v>
      </c>
      <c r="I1683" s="133" t="s">
        <v>1615</v>
      </c>
      <c r="J1683" s="161"/>
      <c r="K1683" s="180" t="s">
        <v>918</v>
      </c>
      <c r="L1683" s="143" t="s">
        <v>915</v>
      </c>
      <c r="M1683" s="137">
        <v>125</v>
      </c>
      <c r="N1683" s="265"/>
      <c r="O1683" s="128" t="s">
        <v>41</v>
      </c>
      <c r="P1683" s="128">
        <v>1</v>
      </c>
      <c r="Q1683" s="177" t="e">
        <f>(((D1683*G1683)/1000)*E1683)*B1683+(N1683*#REF!)</f>
        <v>#VALUE!</v>
      </c>
    </row>
    <row r="1684" spans="1:17" ht="12.75">
      <c r="A1684" s="350">
        <v>3303</v>
      </c>
      <c r="B1684" s="267"/>
      <c r="C1684" s="128" t="s">
        <v>41</v>
      </c>
      <c r="D1684" s="128">
        <v>1</v>
      </c>
      <c r="E1684" s="107">
        <v>10</v>
      </c>
      <c r="F1684" s="118">
        <f>G1684*137/1000*E1684</f>
        <v>3132.8886000000007</v>
      </c>
      <c r="G1684" s="142">
        <v>2286.78</v>
      </c>
      <c r="H1684" s="132">
        <v>1000</v>
      </c>
      <c r="I1684" s="133" t="s">
        <v>1615</v>
      </c>
      <c r="J1684" s="134"/>
      <c r="K1684" s="180" t="s">
        <v>1916</v>
      </c>
      <c r="L1684" s="143" t="s">
        <v>915</v>
      </c>
      <c r="M1684" s="137">
        <v>125</v>
      </c>
      <c r="N1684" s="265"/>
      <c r="O1684" s="128" t="s">
        <v>41</v>
      </c>
      <c r="P1684" s="128">
        <v>1</v>
      </c>
      <c r="Q1684" s="177" t="e">
        <f>(((D1684*G1684)/1000)*E1684)*B1684+(N1684*#REF!)</f>
        <v>#VALUE!</v>
      </c>
    </row>
    <row r="1685" spans="1:17" ht="12.75">
      <c r="A1685" s="350">
        <v>3304</v>
      </c>
      <c r="B1685" s="267"/>
      <c r="C1685" s="128" t="s">
        <v>41</v>
      </c>
      <c r="D1685" s="128">
        <v>1</v>
      </c>
      <c r="E1685" s="107">
        <v>10</v>
      </c>
      <c r="F1685" s="118">
        <f>G1685*137/1000*E1685</f>
        <v>3234.1315999999997</v>
      </c>
      <c r="G1685" s="142">
        <v>2360.68</v>
      </c>
      <c r="H1685" s="132">
        <v>1000</v>
      </c>
      <c r="I1685" s="133" t="s">
        <v>1615</v>
      </c>
      <c r="J1685" s="161"/>
      <c r="K1685" s="180" t="s">
        <v>917</v>
      </c>
      <c r="L1685" s="143" t="s">
        <v>915</v>
      </c>
      <c r="M1685" s="137">
        <v>125</v>
      </c>
      <c r="N1685" s="265"/>
      <c r="O1685" s="128" t="s">
        <v>41</v>
      </c>
      <c r="P1685" s="128">
        <v>1</v>
      </c>
      <c r="Q1685" s="177" t="e">
        <f>(((D1685*G1685)/1000)*E1685)*B1685+(N1685*#REF!)</f>
        <v>#VALUE!</v>
      </c>
    </row>
    <row r="1686" spans="1:17" ht="12.75">
      <c r="A1686" s="350">
        <v>3306</v>
      </c>
      <c r="B1686" s="267"/>
      <c r="C1686" s="128" t="s">
        <v>41</v>
      </c>
      <c r="D1686" s="128">
        <v>1</v>
      </c>
      <c r="E1686" s="107">
        <v>10</v>
      </c>
      <c r="F1686" s="118">
        <f>G1686*137/1000*E1686</f>
        <v>4246.5753</v>
      </c>
      <c r="G1686" s="142">
        <v>3099.69</v>
      </c>
      <c r="H1686" s="132">
        <v>1000</v>
      </c>
      <c r="I1686" s="133" t="s">
        <v>1615</v>
      </c>
      <c r="J1686" s="161"/>
      <c r="K1686" s="180" t="s">
        <v>1466</v>
      </c>
      <c r="L1686" s="143" t="s">
        <v>915</v>
      </c>
      <c r="M1686" s="137">
        <v>125</v>
      </c>
      <c r="N1686" s="265"/>
      <c r="O1686" s="128" t="s">
        <v>41</v>
      </c>
      <c r="P1686" s="128">
        <v>1</v>
      </c>
      <c r="Q1686" s="177" t="e">
        <f>(((D1686*G1686)/1000)*E1686)*B1686+(N1686*#REF!)</f>
        <v>#VALUE!</v>
      </c>
    </row>
    <row r="1687" spans="1:17" ht="12.75">
      <c r="A1687" s="350">
        <v>3307</v>
      </c>
      <c r="B1687" s="267"/>
      <c r="C1687" s="128" t="s">
        <v>41</v>
      </c>
      <c r="D1687" s="128">
        <v>1</v>
      </c>
      <c r="E1687" s="107">
        <v>10</v>
      </c>
      <c r="F1687" s="118">
        <f>G1687*137/1000*E1687</f>
        <v>3942.8325999999997</v>
      </c>
      <c r="G1687" s="142">
        <v>2877.98</v>
      </c>
      <c r="H1687" s="132">
        <v>1000</v>
      </c>
      <c r="I1687" s="133" t="s">
        <v>1615</v>
      </c>
      <c r="J1687" s="161"/>
      <c r="K1687" s="180" t="s">
        <v>1917</v>
      </c>
      <c r="L1687" s="143" t="s">
        <v>915</v>
      </c>
      <c r="M1687" s="137">
        <v>125</v>
      </c>
      <c r="N1687" s="265"/>
      <c r="O1687" s="128" t="s">
        <v>41</v>
      </c>
      <c r="P1687" s="128">
        <v>1</v>
      </c>
      <c r="Q1687" s="177" t="e">
        <f>(((D1687*G1687)/1000)*E1687)*B1687+(N1687*#REF!)</f>
        <v>#VALUE!</v>
      </c>
    </row>
    <row r="1688" spans="1:17" ht="12.75">
      <c r="A1688" s="350">
        <v>3308</v>
      </c>
      <c r="B1688" s="267"/>
      <c r="C1688" s="128" t="s">
        <v>41</v>
      </c>
      <c r="D1688" s="128">
        <v>1</v>
      </c>
      <c r="E1688" s="107">
        <v>10</v>
      </c>
      <c r="F1688" s="118">
        <f>G1688*137/1000*E1688</f>
        <v>3841.5896</v>
      </c>
      <c r="G1688" s="142">
        <v>2804.08</v>
      </c>
      <c r="H1688" s="132">
        <v>1000</v>
      </c>
      <c r="I1688" s="133" t="s">
        <v>1615</v>
      </c>
      <c r="J1688" s="161"/>
      <c r="K1688" s="180" t="s">
        <v>1462</v>
      </c>
      <c r="L1688" s="143" t="s">
        <v>915</v>
      </c>
      <c r="M1688" s="137">
        <v>125</v>
      </c>
      <c r="N1688" s="265"/>
      <c r="O1688" s="128" t="s">
        <v>41</v>
      </c>
      <c r="P1688" s="128">
        <v>1</v>
      </c>
      <c r="Q1688" s="177" t="e">
        <f>(((D1688*G1688)/1000)*E1688)*B1688+(N1688*#REF!)</f>
        <v>#VALUE!</v>
      </c>
    </row>
    <row r="1689" spans="1:17" ht="12.75">
      <c r="A1689" s="350">
        <v>3309</v>
      </c>
      <c r="B1689" s="267"/>
      <c r="C1689" s="128" t="s">
        <v>41</v>
      </c>
      <c r="D1689" s="128">
        <v>1</v>
      </c>
      <c r="E1689" s="107">
        <v>10</v>
      </c>
      <c r="F1689" s="118">
        <f>G1689*137/1000*E1689</f>
        <v>4246.5753</v>
      </c>
      <c r="G1689" s="142">
        <v>3099.69</v>
      </c>
      <c r="H1689" s="132">
        <v>1000</v>
      </c>
      <c r="I1689" s="133" t="s">
        <v>1615</v>
      </c>
      <c r="J1689" s="161"/>
      <c r="K1689" s="180" t="s">
        <v>1464</v>
      </c>
      <c r="L1689" s="143" t="s">
        <v>915</v>
      </c>
      <c r="M1689" s="137">
        <v>125</v>
      </c>
      <c r="N1689" s="265"/>
      <c r="O1689" s="128" t="s">
        <v>41</v>
      </c>
      <c r="P1689" s="128">
        <v>1</v>
      </c>
      <c r="Q1689" s="177" t="e">
        <f>(((D1689*G1689)/1000)*E1689)*B1689+(N1689*#REF!)</f>
        <v>#VALUE!</v>
      </c>
    </row>
    <row r="1690" spans="1:17" ht="12.75">
      <c r="A1690" s="350">
        <v>3311</v>
      </c>
      <c r="B1690" s="267"/>
      <c r="C1690" s="128" t="s">
        <v>41</v>
      </c>
      <c r="D1690" s="128">
        <v>1</v>
      </c>
      <c r="E1690" s="107">
        <v>10</v>
      </c>
      <c r="F1690" s="118">
        <f>G1690*137/1000*E1690</f>
        <v>3740.3466</v>
      </c>
      <c r="G1690" s="142">
        <v>2730.18</v>
      </c>
      <c r="H1690" s="132">
        <v>1000</v>
      </c>
      <c r="I1690" s="133" t="s">
        <v>1615</v>
      </c>
      <c r="J1690" s="161" t="s">
        <v>303</v>
      </c>
      <c r="K1690" s="180" t="s">
        <v>919</v>
      </c>
      <c r="L1690" s="143" t="s">
        <v>915</v>
      </c>
      <c r="M1690" s="137">
        <v>125</v>
      </c>
      <c r="N1690" s="265"/>
      <c r="O1690" s="128" t="s">
        <v>41</v>
      </c>
      <c r="P1690" s="128">
        <v>1</v>
      </c>
      <c r="Q1690" s="177" t="e">
        <f>(((D1690*G1690)/1000)*E1690)*B1690+(N1690*#REF!)</f>
        <v>#VALUE!</v>
      </c>
    </row>
    <row r="1691" spans="1:17" ht="12.75">
      <c r="A1691" s="350">
        <v>3312</v>
      </c>
      <c r="B1691" s="267"/>
      <c r="C1691" s="128" t="s">
        <v>41</v>
      </c>
      <c r="D1691" s="128">
        <v>1</v>
      </c>
      <c r="E1691" s="107">
        <v>10</v>
      </c>
      <c r="F1691" s="118">
        <f>G1691*137/1000*E1691</f>
        <v>4347.8183</v>
      </c>
      <c r="G1691" s="142">
        <v>3173.59</v>
      </c>
      <c r="H1691" s="132">
        <v>1000</v>
      </c>
      <c r="I1691" s="133" t="s">
        <v>1615</v>
      </c>
      <c r="J1691" s="161" t="s">
        <v>303</v>
      </c>
      <c r="K1691" s="180" t="s">
        <v>1918</v>
      </c>
      <c r="L1691" s="143" t="s">
        <v>915</v>
      </c>
      <c r="M1691" s="137">
        <v>125</v>
      </c>
      <c r="N1691" s="265"/>
      <c r="O1691" s="128" t="s">
        <v>41</v>
      </c>
      <c r="P1691" s="128">
        <v>1</v>
      </c>
      <c r="Q1691" s="177" t="e">
        <f>(((D1691*G1691)/1000)*E1691)*B1691+(N1691*#REF!)</f>
        <v>#VALUE!</v>
      </c>
    </row>
    <row r="1692" spans="1:17" ht="12.75">
      <c r="A1692" s="350">
        <v>3313</v>
      </c>
      <c r="B1692" s="267"/>
      <c r="C1692" s="128" t="s">
        <v>41</v>
      </c>
      <c r="D1692" s="128">
        <v>1</v>
      </c>
      <c r="E1692" s="107">
        <v>10</v>
      </c>
      <c r="F1692" s="118">
        <f>G1692*137/1000*E1692</f>
        <v>4145.3186000000005</v>
      </c>
      <c r="G1692" s="142">
        <v>3025.78</v>
      </c>
      <c r="H1692" s="132">
        <v>1000</v>
      </c>
      <c r="I1692" s="133" t="s">
        <v>1615</v>
      </c>
      <c r="J1692" s="161" t="s">
        <v>303</v>
      </c>
      <c r="K1692" s="180" t="s">
        <v>1919</v>
      </c>
      <c r="L1692" s="143" t="s">
        <v>915</v>
      </c>
      <c r="M1692" s="137">
        <v>125</v>
      </c>
      <c r="N1692" s="265"/>
      <c r="O1692" s="128" t="s">
        <v>41</v>
      </c>
      <c r="P1692" s="128">
        <v>1</v>
      </c>
      <c r="Q1692" s="177" t="e">
        <f>(((D1692*G1692)/1000)*E1692)*B1692+(N1692*#REF!)</f>
        <v>#VALUE!</v>
      </c>
    </row>
    <row r="1693" spans="1:17" ht="12.75">
      <c r="A1693" s="350">
        <v>3314</v>
      </c>
      <c r="B1693" s="267"/>
      <c r="C1693" s="128" t="s">
        <v>41</v>
      </c>
      <c r="D1693" s="128">
        <v>1</v>
      </c>
      <c r="E1693" s="107">
        <v>10</v>
      </c>
      <c r="F1693" s="118">
        <f>G1693*137/1000*E1693</f>
        <v>4449.061299999999</v>
      </c>
      <c r="G1693" s="142">
        <v>3247.49</v>
      </c>
      <c r="H1693" s="132">
        <v>1000</v>
      </c>
      <c r="I1693" s="133" t="s">
        <v>1615</v>
      </c>
      <c r="J1693" s="161" t="s">
        <v>303</v>
      </c>
      <c r="K1693" s="180" t="s">
        <v>920</v>
      </c>
      <c r="L1693" s="143" t="s">
        <v>915</v>
      </c>
      <c r="M1693" s="137">
        <v>125</v>
      </c>
      <c r="N1693" s="265"/>
      <c r="O1693" s="128" t="s">
        <v>41</v>
      </c>
      <c r="P1693" s="128">
        <v>1</v>
      </c>
      <c r="Q1693" s="177" t="e">
        <f>(((D1693*G1693)/1000)*E1693)*B1693+(N1693*#REF!)</f>
        <v>#VALUE!</v>
      </c>
    </row>
    <row r="1694" spans="1:17" ht="12.75">
      <c r="A1694" s="350">
        <v>3316</v>
      </c>
      <c r="B1694" s="267"/>
      <c r="C1694" s="128" t="s">
        <v>41</v>
      </c>
      <c r="D1694" s="128">
        <v>1</v>
      </c>
      <c r="E1694" s="107">
        <v>10</v>
      </c>
      <c r="F1694" s="118">
        <f>G1694*137/1000*E1694</f>
        <v>3537.8606</v>
      </c>
      <c r="G1694" s="142">
        <v>2582.38</v>
      </c>
      <c r="H1694" s="132">
        <v>1000</v>
      </c>
      <c r="I1694" s="133" t="s">
        <v>1615</v>
      </c>
      <c r="J1694" s="161" t="s">
        <v>303</v>
      </c>
      <c r="K1694" s="180" t="s">
        <v>1920</v>
      </c>
      <c r="L1694" s="143" t="s">
        <v>915</v>
      </c>
      <c r="M1694" s="137">
        <v>125</v>
      </c>
      <c r="N1694" s="265"/>
      <c r="O1694" s="128" t="s">
        <v>41</v>
      </c>
      <c r="P1694" s="128">
        <v>1</v>
      </c>
      <c r="Q1694" s="177" t="e">
        <f>(((D1694*G1694)/1000)*E1694)*B1694+(N1694*#REF!)</f>
        <v>#VALUE!</v>
      </c>
    </row>
    <row r="1695" spans="1:17" ht="12.75">
      <c r="A1695" s="350">
        <v>3317</v>
      </c>
      <c r="B1695" s="267"/>
      <c r="C1695" s="128" t="s">
        <v>41</v>
      </c>
      <c r="D1695" s="128">
        <v>1</v>
      </c>
      <c r="E1695" s="107">
        <v>10</v>
      </c>
      <c r="F1695" s="118">
        <f>G1695*137/1000*E1695</f>
        <v>4347.8183</v>
      </c>
      <c r="G1695" s="142">
        <v>3173.59</v>
      </c>
      <c r="H1695" s="132">
        <v>1000</v>
      </c>
      <c r="I1695" s="133" t="s">
        <v>1615</v>
      </c>
      <c r="J1695" s="161" t="s">
        <v>303</v>
      </c>
      <c r="K1695" s="180" t="s">
        <v>1921</v>
      </c>
      <c r="L1695" s="143" t="s">
        <v>915</v>
      </c>
      <c r="M1695" s="137">
        <v>125</v>
      </c>
      <c r="N1695" s="265"/>
      <c r="O1695" s="128" t="s">
        <v>41</v>
      </c>
      <c r="P1695" s="128">
        <v>1</v>
      </c>
      <c r="Q1695" s="177" t="e">
        <f>(((D1695*G1695)/1000)*E1695)*B1695+(N1695*#REF!)</f>
        <v>#VALUE!</v>
      </c>
    </row>
    <row r="1696" spans="1:17" ht="12.75">
      <c r="A1696" s="350">
        <v>3318</v>
      </c>
      <c r="B1696" s="267"/>
      <c r="C1696" s="128" t="s">
        <v>41</v>
      </c>
      <c r="D1696" s="128">
        <v>1</v>
      </c>
      <c r="E1696" s="107">
        <v>10</v>
      </c>
      <c r="F1696" s="118">
        <f>G1696*137/1000*E1696</f>
        <v>3740.3466</v>
      </c>
      <c r="G1696" s="142">
        <v>2730.18</v>
      </c>
      <c r="H1696" s="132">
        <v>1000</v>
      </c>
      <c r="I1696" s="133" t="s">
        <v>1615</v>
      </c>
      <c r="J1696" s="161" t="s">
        <v>303</v>
      </c>
      <c r="K1696" s="180" t="s">
        <v>1922</v>
      </c>
      <c r="L1696" s="143" t="s">
        <v>915</v>
      </c>
      <c r="M1696" s="137">
        <v>125</v>
      </c>
      <c r="N1696" s="265"/>
      <c r="O1696" s="128" t="s">
        <v>41</v>
      </c>
      <c r="P1696" s="128">
        <v>1</v>
      </c>
      <c r="Q1696" s="177" t="e">
        <f>(((D1696*G1696)/1000)*E1696)*B1696+(N1696*#REF!)</f>
        <v>#VALUE!</v>
      </c>
    </row>
    <row r="1697" spans="1:17" ht="12.75">
      <c r="A1697" s="350">
        <v>3319</v>
      </c>
      <c r="B1697" s="267"/>
      <c r="C1697" s="128" t="s">
        <v>41</v>
      </c>
      <c r="D1697" s="128">
        <v>1</v>
      </c>
      <c r="E1697" s="107">
        <v>10</v>
      </c>
      <c r="F1697" s="118">
        <f>G1697*137/1000*E1697</f>
        <v>4145.3186000000005</v>
      </c>
      <c r="G1697" s="142">
        <v>3025.78</v>
      </c>
      <c r="H1697" s="132">
        <v>1000</v>
      </c>
      <c r="I1697" s="133" t="s">
        <v>1615</v>
      </c>
      <c r="J1697" s="161" t="s">
        <v>303</v>
      </c>
      <c r="K1697" s="180" t="s">
        <v>1923</v>
      </c>
      <c r="L1697" s="143" t="s">
        <v>915</v>
      </c>
      <c r="M1697" s="137">
        <v>125</v>
      </c>
      <c r="N1697" s="265"/>
      <c r="O1697" s="128" t="s">
        <v>41</v>
      </c>
      <c r="P1697" s="128">
        <v>1</v>
      </c>
      <c r="Q1697" s="177" t="e">
        <f>(((D1697*G1697)/1000)*E1697)*B1697+(N1697*#REF!)</f>
        <v>#VALUE!</v>
      </c>
    </row>
    <row r="1698" spans="1:17" ht="12.75">
      <c r="A1698" s="350">
        <v>3441</v>
      </c>
      <c r="B1698" s="267"/>
      <c r="C1698" s="128" t="s">
        <v>41</v>
      </c>
      <c r="D1698" s="128">
        <v>1</v>
      </c>
      <c r="E1698" s="107">
        <v>10</v>
      </c>
      <c r="F1698" s="118">
        <f>G1698*137/1000*E1698</f>
        <v>3740.3466</v>
      </c>
      <c r="G1698" s="142">
        <v>2730.18</v>
      </c>
      <c r="H1698" s="132">
        <v>1000</v>
      </c>
      <c r="I1698" s="133" t="s">
        <v>1615</v>
      </c>
      <c r="J1698" s="161"/>
      <c r="K1698" s="180" t="s">
        <v>1479</v>
      </c>
      <c r="L1698" s="143" t="s">
        <v>915</v>
      </c>
      <c r="M1698" s="321">
        <v>126</v>
      </c>
      <c r="N1698" s="265"/>
      <c r="O1698" s="128" t="s">
        <v>41</v>
      </c>
      <c r="P1698" s="128">
        <v>1</v>
      </c>
      <c r="Q1698" s="177" t="e">
        <f>(((D1698*G1698)/1000)*E1698)*B1698+(N1698*#REF!)</f>
        <v>#VALUE!</v>
      </c>
    </row>
    <row r="1699" spans="1:17" ht="12.75">
      <c r="A1699" s="350">
        <v>3442</v>
      </c>
      <c r="B1699" s="267"/>
      <c r="C1699" s="128" t="s">
        <v>41</v>
      </c>
      <c r="D1699" s="128">
        <v>1</v>
      </c>
      <c r="E1699" s="107">
        <v>10</v>
      </c>
      <c r="F1699" s="118">
        <f>G1699*137/1000*E1699</f>
        <v>3942.8325999999997</v>
      </c>
      <c r="G1699" s="142">
        <v>2877.98</v>
      </c>
      <c r="H1699" s="132">
        <v>1000</v>
      </c>
      <c r="I1699" s="133" t="s">
        <v>1615</v>
      </c>
      <c r="J1699" s="161"/>
      <c r="K1699" s="180" t="s">
        <v>1468</v>
      </c>
      <c r="L1699" s="143" t="s">
        <v>915</v>
      </c>
      <c r="M1699" s="321">
        <v>126</v>
      </c>
      <c r="N1699" s="265"/>
      <c r="O1699" s="128" t="s">
        <v>41</v>
      </c>
      <c r="P1699" s="128">
        <v>1</v>
      </c>
      <c r="Q1699" s="177" t="e">
        <f>(((D1699*G1699)/1000)*E1699)*B1699+(N1699*#REF!)</f>
        <v>#VALUE!</v>
      </c>
    </row>
    <row r="1700" spans="1:17" ht="12.75">
      <c r="A1700" s="351">
        <v>3325</v>
      </c>
      <c r="B1700" s="267"/>
      <c r="C1700" s="115" t="s">
        <v>41</v>
      </c>
      <c r="D1700" s="115">
        <v>1</v>
      </c>
      <c r="E1700" s="314">
        <v>10</v>
      </c>
      <c r="F1700" s="118">
        <f>G1700*137/1000*E1700</f>
        <v>5120.0873</v>
      </c>
      <c r="G1700" s="119">
        <v>3737.29</v>
      </c>
      <c r="H1700" s="120">
        <v>1000</v>
      </c>
      <c r="I1700" s="121" t="s">
        <v>1615</v>
      </c>
      <c r="J1700" s="255"/>
      <c r="K1700" s="256" t="s">
        <v>1924</v>
      </c>
      <c r="L1700" s="124" t="s">
        <v>915</v>
      </c>
      <c r="M1700" s="322">
        <v>126</v>
      </c>
      <c r="N1700" s="352"/>
      <c r="O1700" s="115" t="s">
        <v>41</v>
      </c>
      <c r="P1700" s="115">
        <v>1</v>
      </c>
      <c r="Q1700" s="177" t="e">
        <f>(((D1700*G1700)/1000)*E1700)*B1700+(N1700*#REF!)</f>
        <v>#VALUE!</v>
      </c>
    </row>
    <row r="1701" spans="1:17" ht="12.75">
      <c r="A1701" s="354">
        <v>3324</v>
      </c>
      <c r="B1701" s="267"/>
      <c r="C1701" s="147" t="s">
        <v>41</v>
      </c>
      <c r="D1701" s="147">
        <v>1</v>
      </c>
      <c r="E1701" s="315">
        <v>10</v>
      </c>
      <c r="F1701" s="118">
        <f>G1701*137/1000*E1701</f>
        <v>3841.5896</v>
      </c>
      <c r="G1701" s="178">
        <v>2804.08</v>
      </c>
      <c r="H1701" s="132">
        <v>1000</v>
      </c>
      <c r="I1701" s="133" t="s">
        <v>1615</v>
      </c>
      <c r="J1701" s="282"/>
      <c r="K1701" s="173" t="s">
        <v>1477</v>
      </c>
      <c r="L1701" s="143" t="s">
        <v>915</v>
      </c>
      <c r="M1701" s="321">
        <v>126</v>
      </c>
      <c r="N1701" s="265"/>
      <c r="O1701" s="147" t="s">
        <v>41</v>
      </c>
      <c r="P1701" s="147">
        <v>1</v>
      </c>
      <c r="Q1701" s="177" t="e">
        <f>(((D1701*G1701)/1000)*E1701)*B1701+(N1701*#REF!)</f>
        <v>#VALUE!</v>
      </c>
    </row>
    <row r="1702" spans="1:17" ht="12.75">
      <c r="A1702" s="349"/>
      <c r="B1702" s="186"/>
      <c r="C1702" s="99"/>
      <c r="D1702" s="145">
        <f>SUM(B1252:B1701)/4</f>
        <v>0</v>
      </c>
      <c r="E1702" s="99"/>
      <c r="F1702" s="118">
        <f>G1702*137/1000*E1702</f>
        <v>0</v>
      </c>
      <c r="G1702" s="109"/>
      <c r="H1702" s="110"/>
      <c r="I1702" s="111"/>
      <c r="J1702" s="99"/>
      <c r="K1702" s="180"/>
      <c r="L1702" s="100"/>
      <c r="M1702" s="194"/>
      <c r="N1702" s="194"/>
      <c r="O1702" s="99"/>
      <c r="P1702" s="99"/>
      <c r="Q1702" s="106" t="s">
        <v>15</v>
      </c>
    </row>
    <row r="1703" spans="1:17" ht="12.75">
      <c r="A1703" s="355"/>
      <c r="B1703" s="186"/>
      <c r="C1703" s="99"/>
      <c r="D1703" s="152"/>
      <c r="E1703" s="112"/>
      <c r="F1703" s="118">
        <f>G1703*137/1000*E1703</f>
        <v>0</v>
      </c>
      <c r="G1703" s="101"/>
      <c r="H1703" s="102"/>
      <c r="I1703" s="103"/>
      <c r="K1703" s="211" t="s">
        <v>1925</v>
      </c>
      <c r="L1703" s="99"/>
      <c r="M1703" s="109"/>
      <c r="N1703" s="194"/>
      <c r="O1703" s="99"/>
      <c r="P1703" s="99"/>
      <c r="Q1703" s="156" t="s">
        <v>15</v>
      </c>
    </row>
    <row r="1704" spans="1:17" ht="12.75">
      <c r="A1704" s="349"/>
      <c r="B1704" s="186"/>
      <c r="C1704" s="99"/>
      <c r="D1704" s="99"/>
      <c r="E1704" s="99"/>
      <c r="F1704" s="118">
        <f>G1704*137/1000*E1704</f>
        <v>0</v>
      </c>
      <c r="G1704" s="109"/>
      <c r="H1704" s="110"/>
      <c r="I1704" s="111"/>
      <c r="J1704" s="99"/>
      <c r="K1704" s="212" t="s">
        <v>1926</v>
      </c>
      <c r="L1704" s="100"/>
      <c r="M1704" s="194"/>
      <c r="N1704" s="194"/>
      <c r="O1704" s="99"/>
      <c r="P1704" s="99"/>
      <c r="Q1704" s="106" t="s">
        <v>15</v>
      </c>
    </row>
    <row r="1705" spans="1:17" ht="12.75">
      <c r="A1705" s="353">
        <v>5001</v>
      </c>
      <c r="B1705" s="114"/>
      <c r="C1705" s="138" t="s">
        <v>41</v>
      </c>
      <c r="D1705" s="138">
        <v>1</v>
      </c>
      <c r="E1705" s="203">
        <v>250</v>
      </c>
      <c r="F1705" s="118">
        <f>G1705*137/1000*E1705</f>
        <v>4853.91</v>
      </c>
      <c r="G1705" s="131">
        <v>141.72</v>
      </c>
      <c r="H1705" s="132">
        <v>1000</v>
      </c>
      <c r="I1705" s="133" t="s">
        <v>1615</v>
      </c>
      <c r="J1705" s="213" t="s">
        <v>769</v>
      </c>
      <c r="K1705" s="135" t="s">
        <v>1922</v>
      </c>
      <c r="L1705" s="136" t="s">
        <v>466</v>
      </c>
      <c r="M1705" s="321">
        <v>107</v>
      </c>
      <c r="N1705" s="265"/>
      <c r="O1705" s="138" t="s">
        <v>41</v>
      </c>
      <c r="P1705" s="138">
        <v>1</v>
      </c>
      <c r="Q1705" s="177" t="e">
        <f>(((D1705*G1705)/1000)*E1705)*B1705+(N1705*#REF!)</f>
        <v>#VALUE!</v>
      </c>
    </row>
    <row r="1706" spans="1:17" ht="12.75">
      <c r="A1706" s="350">
        <v>5002</v>
      </c>
      <c r="B1706" s="114"/>
      <c r="C1706" s="128" t="s">
        <v>41</v>
      </c>
      <c r="D1706" s="128">
        <v>1</v>
      </c>
      <c r="E1706" s="203">
        <v>250</v>
      </c>
      <c r="F1706" s="118">
        <f>G1706*137/1000*E1706</f>
        <v>1634.0675</v>
      </c>
      <c r="G1706" s="142">
        <v>47.71</v>
      </c>
      <c r="H1706" s="132">
        <v>1000</v>
      </c>
      <c r="I1706" s="133" t="s">
        <v>1615</v>
      </c>
      <c r="J1706" s="161" t="s">
        <v>769</v>
      </c>
      <c r="K1706" s="180" t="s">
        <v>772</v>
      </c>
      <c r="L1706" s="143" t="s">
        <v>128</v>
      </c>
      <c r="M1706" s="321">
        <v>107</v>
      </c>
      <c r="N1706" s="265"/>
      <c r="O1706" s="128" t="s">
        <v>41</v>
      </c>
      <c r="P1706" s="128">
        <v>1</v>
      </c>
      <c r="Q1706" s="177" t="e">
        <f>(((D1706*G1706)/1000)*E1706)*B1706+(N1706*#REF!)</f>
        <v>#VALUE!</v>
      </c>
    </row>
    <row r="1707" spans="1:17" ht="12.75">
      <c r="A1707" s="350">
        <v>5003</v>
      </c>
      <c r="B1707" s="114"/>
      <c r="C1707" s="128" t="s">
        <v>41</v>
      </c>
      <c r="D1707" s="128">
        <v>1</v>
      </c>
      <c r="E1707" s="203">
        <v>250</v>
      </c>
      <c r="F1707" s="118">
        <f>G1707*137/1000*E1707</f>
        <v>5576.2425</v>
      </c>
      <c r="G1707" s="142">
        <v>162.81</v>
      </c>
      <c r="H1707" s="132">
        <v>1000</v>
      </c>
      <c r="I1707" s="133" t="s">
        <v>1615</v>
      </c>
      <c r="J1707" s="161" t="s">
        <v>769</v>
      </c>
      <c r="K1707" s="180" t="s">
        <v>1258</v>
      </c>
      <c r="L1707" s="143" t="s">
        <v>350</v>
      </c>
      <c r="M1707" s="321">
        <v>107</v>
      </c>
      <c r="N1707" s="265"/>
      <c r="O1707" s="128" t="s">
        <v>41</v>
      </c>
      <c r="P1707" s="128">
        <v>1</v>
      </c>
      <c r="Q1707" s="177" t="e">
        <f>(((D1707*G1707)/1000)*E1707)*B1707+(N1707*#REF!)</f>
        <v>#VALUE!</v>
      </c>
    </row>
    <row r="1708" spans="1:17" ht="12.75">
      <c r="A1708" s="350">
        <v>5004</v>
      </c>
      <c r="B1708" s="114"/>
      <c r="C1708" s="128" t="s">
        <v>41</v>
      </c>
      <c r="D1708" s="128">
        <v>1</v>
      </c>
      <c r="E1708" s="203">
        <v>250</v>
      </c>
      <c r="F1708" s="118">
        <f>G1708*137/1000*E1708</f>
        <v>2144.735</v>
      </c>
      <c r="G1708" s="142">
        <v>62.62</v>
      </c>
      <c r="H1708" s="132">
        <v>1000</v>
      </c>
      <c r="I1708" s="133" t="s">
        <v>1615</v>
      </c>
      <c r="J1708" s="161" t="s">
        <v>769</v>
      </c>
      <c r="K1708" s="180" t="s">
        <v>776</v>
      </c>
      <c r="L1708" s="143" t="s">
        <v>128</v>
      </c>
      <c r="M1708" s="321">
        <v>107</v>
      </c>
      <c r="N1708" s="265"/>
      <c r="O1708" s="128" t="s">
        <v>41</v>
      </c>
      <c r="P1708" s="128">
        <v>1</v>
      </c>
      <c r="Q1708" s="177" t="e">
        <f>(((D1708*G1708)/1000)*E1708)*B1708+(N1708*#REF!)</f>
        <v>#VALUE!</v>
      </c>
    </row>
    <row r="1709" spans="1:17" ht="12.75">
      <c r="A1709" s="350">
        <v>5005</v>
      </c>
      <c r="B1709" s="114"/>
      <c r="C1709" s="128" t="s">
        <v>41</v>
      </c>
      <c r="D1709" s="128">
        <v>1</v>
      </c>
      <c r="E1709" s="203">
        <v>250</v>
      </c>
      <c r="F1709" s="118">
        <f>G1709*137/1000*E1709</f>
        <v>5043.9975</v>
      </c>
      <c r="G1709" s="142">
        <v>147.27</v>
      </c>
      <c r="H1709" s="132">
        <v>1000</v>
      </c>
      <c r="I1709" s="133" t="s">
        <v>1615</v>
      </c>
      <c r="J1709" s="161" t="s">
        <v>769</v>
      </c>
      <c r="K1709" s="180" t="s">
        <v>1927</v>
      </c>
      <c r="L1709" s="143" t="s">
        <v>687</v>
      </c>
      <c r="M1709" s="321">
        <v>107</v>
      </c>
      <c r="N1709" s="265"/>
      <c r="O1709" s="128" t="s">
        <v>41</v>
      </c>
      <c r="P1709" s="128">
        <v>1</v>
      </c>
      <c r="Q1709" s="177" t="e">
        <f>(((D1709*G1709)/1000)*E1709)*B1709+(N1709*#REF!)</f>
        <v>#VALUE!</v>
      </c>
    </row>
    <row r="1710" spans="1:17" ht="12.75">
      <c r="A1710" s="350">
        <v>5006</v>
      </c>
      <c r="B1710" s="114"/>
      <c r="C1710" s="128" t="s">
        <v>41</v>
      </c>
      <c r="D1710" s="128">
        <v>1</v>
      </c>
      <c r="E1710" s="203">
        <v>250</v>
      </c>
      <c r="F1710" s="118">
        <f>G1710*137/1000*E1710</f>
        <v>4159.32</v>
      </c>
      <c r="G1710" s="142">
        <v>121.44</v>
      </c>
      <c r="H1710" s="132">
        <v>1000</v>
      </c>
      <c r="I1710" s="133" t="s">
        <v>1615</v>
      </c>
      <c r="J1710" s="161" t="s">
        <v>769</v>
      </c>
      <c r="K1710" s="180" t="s">
        <v>1928</v>
      </c>
      <c r="L1710" s="143" t="s">
        <v>466</v>
      </c>
      <c r="M1710" s="321">
        <v>107</v>
      </c>
      <c r="N1710" s="265"/>
      <c r="O1710" s="128" t="s">
        <v>41</v>
      </c>
      <c r="P1710" s="128">
        <v>1</v>
      </c>
      <c r="Q1710" s="177" t="e">
        <f>(((D1710*G1710)/1000)*E1710)*B1710+(N1710*#REF!)</f>
        <v>#VALUE!</v>
      </c>
    </row>
    <row r="1711" spans="1:17" ht="12.75">
      <c r="A1711" s="350">
        <v>5007</v>
      </c>
      <c r="B1711" s="114"/>
      <c r="C1711" s="128" t="s">
        <v>41</v>
      </c>
      <c r="D1711" s="128">
        <v>1</v>
      </c>
      <c r="E1711" s="203">
        <v>250</v>
      </c>
      <c r="F1711" s="118">
        <f>G1711*137/1000*E1711</f>
        <v>2751.9874999999997</v>
      </c>
      <c r="G1711" s="142">
        <v>80.35</v>
      </c>
      <c r="H1711" s="132">
        <v>1000</v>
      </c>
      <c r="I1711" s="133" t="s">
        <v>1615</v>
      </c>
      <c r="J1711" s="161" t="s">
        <v>769</v>
      </c>
      <c r="K1711" s="180" t="s">
        <v>1251</v>
      </c>
      <c r="L1711" s="143" t="s">
        <v>687</v>
      </c>
      <c r="M1711" s="321">
        <v>107</v>
      </c>
      <c r="N1711" s="265"/>
      <c r="O1711" s="128" t="s">
        <v>41</v>
      </c>
      <c r="P1711" s="128">
        <v>1</v>
      </c>
      <c r="Q1711" s="177" t="e">
        <f>(((D1711*G1711)/1000)*E1711)*B1711+(N1711*#REF!)</f>
        <v>#VALUE!</v>
      </c>
    </row>
    <row r="1712" spans="1:17" ht="12.75">
      <c r="A1712" s="350">
        <v>5008</v>
      </c>
      <c r="B1712" s="114"/>
      <c r="C1712" s="128" t="s">
        <v>41</v>
      </c>
      <c r="D1712" s="128">
        <v>1</v>
      </c>
      <c r="E1712" s="203">
        <v>250</v>
      </c>
      <c r="F1712" s="118">
        <f>G1712*137/1000*E1712</f>
        <v>4511.41</v>
      </c>
      <c r="G1712" s="142">
        <v>131.72</v>
      </c>
      <c r="H1712" s="132">
        <v>1000</v>
      </c>
      <c r="I1712" s="133" t="s">
        <v>1615</v>
      </c>
      <c r="J1712" s="161" t="s">
        <v>769</v>
      </c>
      <c r="K1712" s="180" t="s">
        <v>775</v>
      </c>
      <c r="L1712" s="143" t="s">
        <v>687</v>
      </c>
      <c r="M1712" s="321">
        <v>107</v>
      </c>
      <c r="N1712" s="265"/>
      <c r="O1712" s="128" t="s">
        <v>41</v>
      </c>
      <c r="P1712" s="128">
        <v>1</v>
      </c>
      <c r="Q1712" s="177" t="e">
        <f>(((D1712*G1712)/1000)*E1712)*B1712+(N1712*#REF!)</f>
        <v>#VALUE!</v>
      </c>
    </row>
    <row r="1713" spans="1:17" ht="12.75">
      <c r="A1713" s="350">
        <v>5009</v>
      </c>
      <c r="B1713" s="114"/>
      <c r="C1713" s="128" t="s">
        <v>41</v>
      </c>
      <c r="D1713" s="128">
        <v>1</v>
      </c>
      <c r="E1713" s="203">
        <v>250</v>
      </c>
      <c r="F1713" s="118">
        <f>G1713*137/1000*E1713</f>
        <v>2329.3425</v>
      </c>
      <c r="G1713" s="142">
        <v>68.01</v>
      </c>
      <c r="H1713" s="132">
        <v>1000</v>
      </c>
      <c r="I1713" s="133" t="s">
        <v>1615</v>
      </c>
      <c r="J1713" s="161" t="s">
        <v>769</v>
      </c>
      <c r="K1713" s="180" t="s">
        <v>1254</v>
      </c>
      <c r="L1713" s="143" t="s">
        <v>687</v>
      </c>
      <c r="M1713" s="321">
        <v>107</v>
      </c>
      <c r="N1713" s="265"/>
      <c r="O1713" s="128" t="s">
        <v>41</v>
      </c>
      <c r="P1713" s="128">
        <v>1</v>
      </c>
      <c r="Q1713" s="177" t="e">
        <f>(((D1713*G1713)/1000)*E1713)*B1713+(N1713*#REF!)</f>
        <v>#VALUE!</v>
      </c>
    </row>
    <row r="1714" spans="1:17" ht="12.75">
      <c r="A1714" s="350">
        <v>5010</v>
      </c>
      <c r="B1714" s="114"/>
      <c r="C1714" s="128" t="s">
        <v>41</v>
      </c>
      <c r="D1714" s="128">
        <v>1</v>
      </c>
      <c r="E1714" s="203">
        <v>250</v>
      </c>
      <c r="F1714" s="118">
        <f>G1714*137/1000*E1714</f>
        <v>2934.8824999999997</v>
      </c>
      <c r="G1714" s="142">
        <v>85.69</v>
      </c>
      <c r="H1714" s="132">
        <v>1000</v>
      </c>
      <c r="I1714" s="133" t="s">
        <v>1615</v>
      </c>
      <c r="J1714" s="161" t="s">
        <v>769</v>
      </c>
      <c r="K1714" s="180" t="s">
        <v>1929</v>
      </c>
      <c r="L1714" s="143" t="s">
        <v>687</v>
      </c>
      <c r="M1714" s="321">
        <v>107</v>
      </c>
      <c r="N1714" s="265"/>
      <c r="O1714" s="128" t="s">
        <v>41</v>
      </c>
      <c r="P1714" s="128">
        <v>1</v>
      </c>
      <c r="Q1714" s="177" t="e">
        <f>(((D1714*G1714)/1000)*E1714)*B1714+(N1714*#REF!)</f>
        <v>#VALUE!</v>
      </c>
    </row>
    <row r="1715" spans="1:17" ht="12.75">
      <c r="A1715" s="350">
        <v>5011</v>
      </c>
      <c r="B1715" s="114"/>
      <c r="C1715" s="128" t="s">
        <v>41</v>
      </c>
      <c r="D1715" s="128">
        <v>1</v>
      </c>
      <c r="E1715" s="203">
        <v>250</v>
      </c>
      <c r="F1715" s="118">
        <f>G1715*137/1000*E1715</f>
        <v>2666.3624999999997</v>
      </c>
      <c r="G1715" s="142">
        <v>77.85</v>
      </c>
      <c r="H1715" s="132">
        <v>1000</v>
      </c>
      <c r="I1715" s="133" t="s">
        <v>1615</v>
      </c>
      <c r="J1715" s="161" t="s">
        <v>769</v>
      </c>
      <c r="K1715" s="180" t="s">
        <v>773</v>
      </c>
      <c r="L1715" s="143" t="s">
        <v>687</v>
      </c>
      <c r="M1715" s="321">
        <v>107</v>
      </c>
      <c r="N1715" s="265"/>
      <c r="O1715" s="128" t="s">
        <v>41</v>
      </c>
      <c r="P1715" s="128">
        <v>1</v>
      </c>
      <c r="Q1715" s="177" t="e">
        <f>(((D1715*G1715)/1000)*E1715)*B1715+(N1715*#REF!)</f>
        <v>#VALUE!</v>
      </c>
    </row>
    <row r="1716" spans="1:17" ht="12.75">
      <c r="A1716" s="354">
        <v>5012</v>
      </c>
      <c r="B1716" s="114"/>
      <c r="C1716" s="147" t="s">
        <v>41</v>
      </c>
      <c r="D1716" s="147">
        <v>1</v>
      </c>
      <c r="E1716" s="203">
        <v>250</v>
      </c>
      <c r="F1716" s="118">
        <f>G1716*137/1000*E1716</f>
        <v>3978.8225</v>
      </c>
      <c r="G1716" s="178">
        <v>116.17</v>
      </c>
      <c r="H1716" s="132">
        <v>1000</v>
      </c>
      <c r="I1716" s="133" t="s">
        <v>1615</v>
      </c>
      <c r="J1716" s="282" t="s">
        <v>769</v>
      </c>
      <c r="K1716" s="173" t="s">
        <v>770</v>
      </c>
      <c r="L1716" s="179" t="s">
        <v>687</v>
      </c>
      <c r="M1716" s="321">
        <v>107</v>
      </c>
      <c r="N1716" s="265"/>
      <c r="O1716" s="147" t="s">
        <v>41</v>
      </c>
      <c r="P1716" s="147">
        <v>1</v>
      </c>
      <c r="Q1716" s="177" t="e">
        <f>(((D1716*G1716)/1000)*E1716)*B1716+(N1716*#REF!)</f>
        <v>#VALUE!</v>
      </c>
    </row>
    <row r="1717" spans="1:17" ht="12.75">
      <c r="A1717" s="349"/>
      <c r="B1717" s="186"/>
      <c r="C1717" s="99"/>
      <c r="D1717" s="112"/>
      <c r="E1717" s="99"/>
      <c r="F1717" s="118">
        <f>G1717*137/1000*E1717</f>
        <v>0</v>
      </c>
      <c r="G1717" s="109"/>
      <c r="H1717" s="110"/>
      <c r="I1717" s="111"/>
      <c r="J1717" s="112"/>
      <c r="K1717" s="212" t="s">
        <v>1930</v>
      </c>
      <c r="L1717" s="152"/>
      <c r="M1717" s="194"/>
      <c r="N1717" s="194"/>
      <c r="O1717" s="99"/>
      <c r="P1717" s="99"/>
      <c r="Q1717" s="106" t="s">
        <v>15</v>
      </c>
    </row>
    <row r="1718" spans="1:17" ht="12.75">
      <c r="A1718" s="353">
        <v>5021</v>
      </c>
      <c r="B1718" s="114"/>
      <c r="C1718" s="138" t="s">
        <v>41</v>
      </c>
      <c r="D1718" s="138">
        <v>1</v>
      </c>
      <c r="E1718" s="203">
        <v>175</v>
      </c>
      <c r="F1718" s="118">
        <f>G1718*137/1000*E1718</f>
        <v>1247.4192500000001</v>
      </c>
      <c r="G1718" s="131">
        <v>52.03</v>
      </c>
      <c r="H1718" s="132">
        <v>1000</v>
      </c>
      <c r="I1718" s="133" t="s">
        <v>1615</v>
      </c>
      <c r="J1718" s="138"/>
      <c r="K1718" s="135" t="s">
        <v>1931</v>
      </c>
      <c r="L1718" s="136" t="s">
        <v>944</v>
      </c>
      <c r="M1718" s="137">
        <v>128</v>
      </c>
      <c r="N1718" s="265"/>
      <c r="O1718" s="138" t="s">
        <v>41</v>
      </c>
      <c r="P1718" s="138">
        <v>1</v>
      </c>
      <c r="Q1718" s="177" t="e">
        <f>(((D1718*G1718)/1000)*E1718)*B1718+(N1718*#REF!)</f>
        <v>#VALUE!</v>
      </c>
    </row>
    <row r="1719" spans="1:17" ht="12.75">
      <c r="A1719" s="350">
        <v>5022</v>
      </c>
      <c r="B1719" s="114"/>
      <c r="C1719" s="128" t="s">
        <v>41</v>
      </c>
      <c r="D1719" s="128">
        <v>1</v>
      </c>
      <c r="E1719" s="203">
        <v>175</v>
      </c>
      <c r="F1719" s="118">
        <f>G1719*137/1000*E1719</f>
        <v>1247.4192500000001</v>
      </c>
      <c r="G1719" s="131">
        <v>52.03</v>
      </c>
      <c r="H1719" s="132">
        <v>1000</v>
      </c>
      <c r="I1719" s="133" t="s">
        <v>1615</v>
      </c>
      <c r="J1719" s="128"/>
      <c r="K1719" s="180" t="s">
        <v>1932</v>
      </c>
      <c r="L1719" s="143" t="s">
        <v>944</v>
      </c>
      <c r="M1719" s="137">
        <v>128</v>
      </c>
      <c r="N1719" s="265"/>
      <c r="O1719" s="128" t="s">
        <v>41</v>
      </c>
      <c r="P1719" s="128">
        <v>1</v>
      </c>
      <c r="Q1719" s="177" t="e">
        <f>(((D1719*G1719)/1000)*E1719)*B1719+(N1719*#REF!)</f>
        <v>#VALUE!</v>
      </c>
    </row>
    <row r="1720" spans="1:17" ht="12.75">
      <c r="A1720" s="350">
        <v>5023</v>
      </c>
      <c r="B1720" s="114"/>
      <c r="C1720" s="128" t="s">
        <v>41</v>
      </c>
      <c r="D1720" s="128">
        <v>1</v>
      </c>
      <c r="E1720" s="203">
        <v>175</v>
      </c>
      <c r="F1720" s="118">
        <f>G1720*137/1000*E1720</f>
        <v>1247.4192500000001</v>
      </c>
      <c r="G1720" s="131">
        <v>52.03</v>
      </c>
      <c r="H1720" s="132">
        <v>1000</v>
      </c>
      <c r="I1720" s="133" t="s">
        <v>1615</v>
      </c>
      <c r="J1720" s="128"/>
      <c r="K1720" s="180" t="s">
        <v>1933</v>
      </c>
      <c r="L1720" s="143" t="s">
        <v>944</v>
      </c>
      <c r="M1720" s="137">
        <v>128</v>
      </c>
      <c r="N1720" s="265"/>
      <c r="O1720" s="128" t="s">
        <v>41</v>
      </c>
      <c r="P1720" s="128">
        <v>1</v>
      </c>
      <c r="Q1720" s="177" t="e">
        <f>(((D1720*G1720)/1000)*E1720)*B1720+(N1720*#REF!)</f>
        <v>#VALUE!</v>
      </c>
    </row>
    <row r="1721" spans="1:17" ht="12.75">
      <c r="A1721" s="350">
        <v>5024</v>
      </c>
      <c r="B1721" s="114"/>
      <c r="C1721" s="128" t="s">
        <v>41</v>
      </c>
      <c r="D1721" s="128">
        <v>1</v>
      </c>
      <c r="E1721" s="203">
        <v>175</v>
      </c>
      <c r="F1721" s="118">
        <f>G1721*137/1000*E1721</f>
        <v>1247.4192500000001</v>
      </c>
      <c r="G1721" s="131">
        <v>52.03</v>
      </c>
      <c r="H1721" s="132">
        <v>1000</v>
      </c>
      <c r="I1721" s="133" t="s">
        <v>1615</v>
      </c>
      <c r="J1721" s="128"/>
      <c r="K1721" s="180" t="s">
        <v>1934</v>
      </c>
      <c r="L1721" s="143" t="s">
        <v>944</v>
      </c>
      <c r="M1721" s="137">
        <v>128</v>
      </c>
      <c r="N1721" s="265"/>
      <c r="O1721" s="128" t="s">
        <v>41</v>
      </c>
      <c r="P1721" s="128">
        <v>1</v>
      </c>
      <c r="Q1721" s="177" t="e">
        <f>(((D1721*G1721)/1000)*E1721)*B1721+(N1721*#REF!)</f>
        <v>#VALUE!</v>
      </c>
    </row>
    <row r="1722" spans="1:17" ht="12.75">
      <c r="A1722" s="350">
        <v>5025</v>
      </c>
      <c r="B1722" s="114"/>
      <c r="C1722" s="128" t="s">
        <v>41</v>
      </c>
      <c r="D1722" s="128">
        <v>1</v>
      </c>
      <c r="E1722" s="203">
        <v>175</v>
      </c>
      <c r="F1722" s="118">
        <f>G1722*137/1000*E1722</f>
        <v>1247.4192500000001</v>
      </c>
      <c r="G1722" s="131">
        <v>52.03</v>
      </c>
      <c r="H1722" s="132">
        <v>1000</v>
      </c>
      <c r="I1722" s="133" t="s">
        <v>1615</v>
      </c>
      <c r="J1722" s="128"/>
      <c r="K1722" s="180" t="s">
        <v>1935</v>
      </c>
      <c r="L1722" s="143" t="s">
        <v>944</v>
      </c>
      <c r="M1722" s="137">
        <v>128</v>
      </c>
      <c r="N1722" s="265"/>
      <c r="O1722" s="128" t="s">
        <v>41</v>
      </c>
      <c r="P1722" s="128">
        <v>1</v>
      </c>
      <c r="Q1722" s="177" t="e">
        <f>(((D1722*G1722)/1000)*E1722)*B1722+(N1722*#REF!)</f>
        <v>#VALUE!</v>
      </c>
    </row>
    <row r="1723" spans="1:17" ht="12.75">
      <c r="A1723" s="354">
        <v>5026</v>
      </c>
      <c r="B1723" s="114"/>
      <c r="C1723" s="147" t="s">
        <v>41</v>
      </c>
      <c r="D1723" s="147">
        <v>1</v>
      </c>
      <c r="E1723" s="203">
        <v>175</v>
      </c>
      <c r="F1723" s="118">
        <f>G1723*137/1000*E1723</f>
        <v>1247.4192500000001</v>
      </c>
      <c r="G1723" s="131">
        <v>52.03</v>
      </c>
      <c r="H1723" s="132">
        <v>1000</v>
      </c>
      <c r="I1723" s="133" t="s">
        <v>1615</v>
      </c>
      <c r="J1723" s="147"/>
      <c r="K1723" s="173" t="s">
        <v>655</v>
      </c>
      <c r="L1723" s="179" t="s">
        <v>944</v>
      </c>
      <c r="M1723" s="137">
        <v>128</v>
      </c>
      <c r="N1723" s="265"/>
      <c r="O1723" s="147" t="s">
        <v>41</v>
      </c>
      <c r="P1723" s="147">
        <v>1</v>
      </c>
      <c r="Q1723" s="177" t="e">
        <f>(((D1723*G1723)/1000)*E1723)*B1723+(N1723*#REF!)</f>
        <v>#VALUE!</v>
      </c>
    </row>
    <row r="1724" spans="1:17" ht="12.75">
      <c r="A1724" s="349"/>
      <c r="B1724" s="186"/>
      <c r="C1724" s="99"/>
      <c r="D1724" s="112"/>
      <c r="E1724" s="99"/>
      <c r="F1724" s="118">
        <f>G1724*137/1000*E1724</f>
        <v>0</v>
      </c>
      <c r="G1724" s="109"/>
      <c r="H1724" s="110"/>
      <c r="I1724" s="111"/>
      <c r="J1724" s="112"/>
      <c r="K1724" s="212" t="s">
        <v>1936</v>
      </c>
      <c r="L1724" s="152"/>
      <c r="M1724" s="194"/>
      <c r="N1724" s="194"/>
      <c r="O1724" s="99"/>
      <c r="P1724" s="99"/>
      <c r="Q1724" s="106" t="s">
        <v>15</v>
      </c>
    </row>
    <row r="1725" spans="1:17" ht="12.75">
      <c r="A1725" s="353">
        <v>5371</v>
      </c>
      <c r="B1725" s="148"/>
      <c r="C1725" s="138" t="s">
        <v>41</v>
      </c>
      <c r="D1725" s="138">
        <v>1</v>
      </c>
      <c r="E1725" s="203">
        <v>300</v>
      </c>
      <c r="F1725" s="118">
        <f>G1725*137/1000*E1725</f>
        <v>1955.538</v>
      </c>
      <c r="G1725" s="131">
        <v>47.58</v>
      </c>
      <c r="H1725" s="132">
        <v>1000</v>
      </c>
      <c r="I1725" s="133" t="s">
        <v>1615</v>
      </c>
      <c r="J1725" s="213" t="s">
        <v>121</v>
      </c>
      <c r="K1725" s="135" t="s">
        <v>1334</v>
      </c>
      <c r="L1725" s="136" t="s">
        <v>466</v>
      </c>
      <c r="M1725" s="137">
        <v>128</v>
      </c>
      <c r="N1725" s="265"/>
      <c r="O1725" s="138" t="s">
        <v>41</v>
      </c>
      <c r="P1725" s="138">
        <v>1</v>
      </c>
      <c r="Q1725" s="177" t="e">
        <f>(((D1725*G1725)/1000)*E1725)*B1725+(N1725*#REF!)</f>
        <v>#VALUE!</v>
      </c>
    </row>
    <row r="1726" spans="1:17" ht="12.75">
      <c r="A1726" s="350">
        <v>5372</v>
      </c>
      <c r="B1726" s="148"/>
      <c r="C1726" s="128" t="s">
        <v>41</v>
      </c>
      <c r="D1726" s="128">
        <v>1</v>
      </c>
      <c r="E1726" s="203">
        <v>300</v>
      </c>
      <c r="F1726" s="118">
        <f>G1726*137/1000*E1726</f>
        <v>2269.1310000000003</v>
      </c>
      <c r="G1726" s="142">
        <v>55.21</v>
      </c>
      <c r="H1726" s="132">
        <v>1000</v>
      </c>
      <c r="I1726" s="133" t="s">
        <v>1615</v>
      </c>
      <c r="J1726" s="161" t="s">
        <v>121</v>
      </c>
      <c r="K1726" s="180" t="s">
        <v>1332</v>
      </c>
      <c r="L1726" s="136" t="s">
        <v>466</v>
      </c>
      <c r="M1726" s="137">
        <v>128</v>
      </c>
      <c r="N1726" s="265"/>
      <c r="O1726" s="128" t="s">
        <v>41</v>
      </c>
      <c r="P1726" s="128">
        <v>1</v>
      </c>
      <c r="Q1726" s="177" t="e">
        <f>(((D1726*G1726)/1000)*E1726)*B1726+(N1726*#REF!)</f>
        <v>#VALUE!</v>
      </c>
    </row>
    <row r="1727" spans="1:17" ht="12.75">
      <c r="A1727" s="350">
        <v>5373</v>
      </c>
      <c r="B1727" s="148"/>
      <c r="C1727" s="128" t="s">
        <v>41</v>
      </c>
      <c r="D1727" s="128">
        <v>1</v>
      </c>
      <c r="E1727" s="203">
        <v>300</v>
      </c>
      <c r="F1727" s="118">
        <f>G1727*137/1000*E1727</f>
        <v>1955.538</v>
      </c>
      <c r="G1727" s="142">
        <v>47.58</v>
      </c>
      <c r="H1727" s="132">
        <v>1000</v>
      </c>
      <c r="I1727" s="133" t="s">
        <v>1615</v>
      </c>
      <c r="J1727" s="161" t="s">
        <v>121</v>
      </c>
      <c r="K1727" s="180" t="s">
        <v>344</v>
      </c>
      <c r="L1727" s="136" t="s">
        <v>466</v>
      </c>
      <c r="M1727" s="137">
        <v>128</v>
      </c>
      <c r="N1727" s="265"/>
      <c r="O1727" s="128" t="s">
        <v>41</v>
      </c>
      <c r="P1727" s="128">
        <v>1</v>
      </c>
      <c r="Q1727" s="177" t="e">
        <f>(((D1727*G1727)/1000)*E1727)*B1727+(N1727*#REF!)</f>
        <v>#VALUE!</v>
      </c>
    </row>
    <row r="1728" spans="1:17" ht="12.75">
      <c r="A1728" s="350">
        <v>5374</v>
      </c>
      <c r="B1728" s="148"/>
      <c r="C1728" s="128" t="s">
        <v>41</v>
      </c>
      <c r="D1728" s="128">
        <v>1</v>
      </c>
      <c r="E1728" s="203">
        <v>300</v>
      </c>
      <c r="F1728" s="118">
        <f>G1728*137/1000*E1728</f>
        <v>1955.538</v>
      </c>
      <c r="G1728" s="142">
        <v>47.58</v>
      </c>
      <c r="H1728" s="132">
        <v>1000</v>
      </c>
      <c r="I1728" s="133" t="s">
        <v>1615</v>
      </c>
      <c r="J1728" s="161" t="s">
        <v>121</v>
      </c>
      <c r="K1728" s="180" t="s">
        <v>340</v>
      </c>
      <c r="L1728" s="136" t="s">
        <v>466</v>
      </c>
      <c r="M1728" s="137">
        <v>128</v>
      </c>
      <c r="N1728" s="265"/>
      <c r="O1728" s="128" t="s">
        <v>41</v>
      </c>
      <c r="P1728" s="128">
        <v>1</v>
      </c>
      <c r="Q1728" s="177" t="e">
        <f>(((D1728*G1728)/1000)*E1728)*B1728+(N1728*#REF!)</f>
        <v>#VALUE!</v>
      </c>
    </row>
    <row r="1729" spans="1:17" ht="12.75">
      <c r="A1729" s="350">
        <v>5375</v>
      </c>
      <c r="B1729" s="148"/>
      <c r="C1729" s="128" t="s">
        <v>41</v>
      </c>
      <c r="D1729" s="128">
        <v>1</v>
      </c>
      <c r="E1729" s="203">
        <v>300</v>
      </c>
      <c r="F1729" s="118">
        <f>G1729*137/1000*E1729</f>
        <v>1955.538</v>
      </c>
      <c r="G1729" s="142">
        <v>47.58</v>
      </c>
      <c r="H1729" s="132">
        <v>1000</v>
      </c>
      <c r="I1729" s="133" t="s">
        <v>1615</v>
      </c>
      <c r="J1729" s="161" t="s">
        <v>121</v>
      </c>
      <c r="K1729" s="180" t="s">
        <v>930</v>
      </c>
      <c r="L1729" s="136" t="s">
        <v>466</v>
      </c>
      <c r="M1729" s="137">
        <v>128</v>
      </c>
      <c r="N1729" s="265"/>
      <c r="O1729" s="128" t="s">
        <v>41</v>
      </c>
      <c r="P1729" s="128">
        <v>1</v>
      </c>
      <c r="Q1729" s="177" t="e">
        <f>(((D1729*G1729)/1000)*E1729)*B1729+(N1729*#REF!)</f>
        <v>#VALUE!</v>
      </c>
    </row>
    <row r="1730" spans="1:17" ht="12.75">
      <c r="A1730" s="350">
        <v>5376</v>
      </c>
      <c r="B1730" s="148"/>
      <c r="C1730" s="128" t="s">
        <v>41</v>
      </c>
      <c r="D1730" s="128">
        <v>1</v>
      </c>
      <c r="E1730" s="203">
        <v>300</v>
      </c>
      <c r="F1730" s="118">
        <f>G1730*137/1000*E1730</f>
        <v>2578.2030000000004</v>
      </c>
      <c r="G1730" s="142">
        <v>62.73</v>
      </c>
      <c r="H1730" s="132">
        <v>1000</v>
      </c>
      <c r="I1730" s="133" t="s">
        <v>1615</v>
      </c>
      <c r="J1730" s="161" t="s">
        <v>121</v>
      </c>
      <c r="K1730" s="180" t="s">
        <v>1937</v>
      </c>
      <c r="L1730" s="136" t="s">
        <v>466</v>
      </c>
      <c r="M1730" s="137">
        <v>128</v>
      </c>
      <c r="N1730" s="265"/>
      <c r="O1730" s="128" t="s">
        <v>41</v>
      </c>
      <c r="P1730" s="128">
        <v>1</v>
      </c>
      <c r="Q1730" s="177" t="e">
        <f>(((D1730*G1730)/1000)*E1730)*B1730+(N1730*#REF!)</f>
        <v>#VALUE!</v>
      </c>
    </row>
    <row r="1731" spans="1:17" ht="12.75">
      <c r="A1731" s="349"/>
      <c r="B1731" s="186"/>
      <c r="C1731" s="99"/>
      <c r="D1731" s="112"/>
      <c r="E1731" s="99"/>
      <c r="F1731" s="118">
        <f>G1731*137/1000*E1731</f>
        <v>0</v>
      </c>
      <c r="G1731" s="109"/>
      <c r="H1731" s="110"/>
      <c r="I1731" s="111"/>
      <c r="J1731" s="112"/>
      <c r="K1731" s="212" t="s">
        <v>1938</v>
      </c>
      <c r="L1731" s="152"/>
      <c r="M1731" s="194"/>
      <c r="N1731" s="194"/>
      <c r="O1731" s="99"/>
      <c r="P1731" s="99"/>
      <c r="Q1731" s="106" t="s">
        <v>15</v>
      </c>
    </row>
    <row r="1732" spans="1:17" ht="12.75">
      <c r="A1732" s="353">
        <v>5031</v>
      </c>
      <c r="B1732" s="148"/>
      <c r="C1732" s="138" t="s">
        <v>41</v>
      </c>
      <c r="D1732" s="138">
        <v>1</v>
      </c>
      <c r="E1732" s="203">
        <v>250</v>
      </c>
      <c r="F1732" s="118">
        <f>G1732*137/1000*E1732</f>
        <v>2722.875</v>
      </c>
      <c r="G1732" s="131">
        <v>79.5</v>
      </c>
      <c r="H1732" s="132">
        <v>1000</v>
      </c>
      <c r="I1732" s="133" t="s">
        <v>1615</v>
      </c>
      <c r="J1732" s="213" t="s">
        <v>121</v>
      </c>
      <c r="K1732" s="135" t="s">
        <v>1334</v>
      </c>
      <c r="L1732" s="136" t="s">
        <v>944</v>
      </c>
      <c r="M1732" s="137">
        <v>128</v>
      </c>
      <c r="N1732" s="265"/>
      <c r="O1732" s="138" t="s">
        <v>41</v>
      </c>
      <c r="P1732" s="138">
        <v>1</v>
      </c>
      <c r="Q1732" s="177" t="e">
        <f>(((D1732*G1732)/1000)*E1732)*B1732+(N1732*#REF!)</f>
        <v>#VALUE!</v>
      </c>
    </row>
    <row r="1733" spans="1:17" ht="12.75">
      <c r="A1733" s="350">
        <v>5032</v>
      </c>
      <c r="B1733" s="148"/>
      <c r="C1733" s="128" t="s">
        <v>41</v>
      </c>
      <c r="D1733" s="128">
        <v>1</v>
      </c>
      <c r="E1733" s="203">
        <v>250</v>
      </c>
      <c r="F1733" s="118">
        <f>G1733*137/1000*E1733</f>
        <v>2884.8775</v>
      </c>
      <c r="G1733" s="142">
        <v>84.23</v>
      </c>
      <c r="H1733" s="132">
        <v>1000</v>
      </c>
      <c r="I1733" s="133" t="s">
        <v>1615</v>
      </c>
      <c r="J1733" s="161" t="s">
        <v>121</v>
      </c>
      <c r="K1733" s="180" t="s">
        <v>1332</v>
      </c>
      <c r="L1733" s="143" t="s">
        <v>944</v>
      </c>
      <c r="M1733" s="137">
        <v>128</v>
      </c>
      <c r="N1733" s="265"/>
      <c r="O1733" s="128" t="s">
        <v>41</v>
      </c>
      <c r="P1733" s="128">
        <v>1</v>
      </c>
      <c r="Q1733" s="177" t="e">
        <f>(((D1733*G1733)/1000)*E1733)*B1733+(N1733*#REF!)</f>
        <v>#VALUE!</v>
      </c>
    </row>
    <row r="1734" spans="1:17" ht="12.75">
      <c r="A1734" s="350">
        <v>5033</v>
      </c>
      <c r="B1734" s="148"/>
      <c r="C1734" s="128" t="s">
        <v>41</v>
      </c>
      <c r="D1734" s="128">
        <v>1</v>
      </c>
      <c r="E1734" s="203">
        <v>250</v>
      </c>
      <c r="F1734" s="118">
        <f>G1734*137/1000*E1734</f>
        <v>2722.875</v>
      </c>
      <c r="G1734" s="142">
        <v>79.5</v>
      </c>
      <c r="H1734" s="132">
        <v>1000</v>
      </c>
      <c r="I1734" s="133" t="s">
        <v>1615</v>
      </c>
      <c r="J1734" s="161" t="s">
        <v>121</v>
      </c>
      <c r="K1734" s="180" t="s">
        <v>344</v>
      </c>
      <c r="L1734" s="143" t="s">
        <v>944</v>
      </c>
      <c r="M1734" s="137">
        <v>128</v>
      </c>
      <c r="N1734" s="265"/>
      <c r="O1734" s="128" t="s">
        <v>41</v>
      </c>
      <c r="P1734" s="128">
        <v>1</v>
      </c>
      <c r="Q1734" s="177" t="e">
        <f>(((D1734*G1734)/1000)*E1734)*B1734+(N1734*#REF!)</f>
        <v>#VALUE!</v>
      </c>
    </row>
    <row r="1735" spans="1:17" ht="12.75">
      <c r="A1735" s="350">
        <v>5034</v>
      </c>
      <c r="B1735" s="148"/>
      <c r="C1735" s="128" t="s">
        <v>41</v>
      </c>
      <c r="D1735" s="128">
        <v>1</v>
      </c>
      <c r="E1735" s="203">
        <v>250</v>
      </c>
      <c r="F1735" s="118">
        <f>G1735*137/1000*E1735</f>
        <v>2722.875</v>
      </c>
      <c r="G1735" s="142">
        <v>79.5</v>
      </c>
      <c r="H1735" s="132">
        <v>1000</v>
      </c>
      <c r="I1735" s="133" t="s">
        <v>1615</v>
      </c>
      <c r="J1735" s="161" t="s">
        <v>121</v>
      </c>
      <c r="K1735" s="180" t="s">
        <v>340</v>
      </c>
      <c r="L1735" s="143" t="s">
        <v>944</v>
      </c>
      <c r="M1735" s="137">
        <v>128</v>
      </c>
      <c r="N1735" s="265"/>
      <c r="O1735" s="128" t="s">
        <v>41</v>
      </c>
      <c r="P1735" s="128">
        <v>1</v>
      </c>
      <c r="Q1735" s="177" t="e">
        <f>(((D1735*G1735)/1000)*E1735)*B1735+(N1735*#REF!)</f>
        <v>#VALUE!</v>
      </c>
    </row>
    <row r="1736" spans="1:17" ht="12.75">
      <c r="A1736" s="350">
        <v>5035</v>
      </c>
      <c r="B1736" s="148"/>
      <c r="C1736" s="128" t="s">
        <v>41</v>
      </c>
      <c r="D1736" s="128">
        <v>1</v>
      </c>
      <c r="E1736" s="203">
        <v>250</v>
      </c>
      <c r="F1736" s="118">
        <f>G1736*137/1000*E1736</f>
        <v>2722.875</v>
      </c>
      <c r="G1736" s="142">
        <v>79.5</v>
      </c>
      <c r="H1736" s="132">
        <v>1000</v>
      </c>
      <c r="I1736" s="133" t="s">
        <v>1615</v>
      </c>
      <c r="J1736" s="161" t="s">
        <v>121</v>
      </c>
      <c r="K1736" s="180" t="s">
        <v>930</v>
      </c>
      <c r="L1736" s="143" t="s">
        <v>944</v>
      </c>
      <c r="M1736" s="137">
        <v>128</v>
      </c>
      <c r="N1736" s="265"/>
      <c r="O1736" s="128" t="s">
        <v>41</v>
      </c>
      <c r="P1736" s="128">
        <v>1</v>
      </c>
      <c r="Q1736" s="177" t="e">
        <f>(((D1736*G1736)/1000)*E1736)*B1736+(N1736*#REF!)</f>
        <v>#VALUE!</v>
      </c>
    </row>
    <row r="1737" spans="1:17" ht="12.75">
      <c r="A1737" s="350">
        <v>5036</v>
      </c>
      <c r="B1737" s="148"/>
      <c r="C1737" s="128" t="s">
        <v>41</v>
      </c>
      <c r="D1737" s="128">
        <v>1</v>
      </c>
      <c r="E1737" s="203">
        <v>250</v>
      </c>
      <c r="F1737" s="118">
        <f>G1737*137/1000*E1737</f>
        <v>2993.1075</v>
      </c>
      <c r="G1737" s="142">
        <v>87.39</v>
      </c>
      <c r="H1737" s="132">
        <v>1000</v>
      </c>
      <c r="I1737" s="133" t="s">
        <v>1615</v>
      </c>
      <c r="J1737" s="161" t="s">
        <v>121</v>
      </c>
      <c r="K1737" s="180" t="s">
        <v>1937</v>
      </c>
      <c r="L1737" s="143" t="s">
        <v>944</v>
      </c>
      <c r="M1737" s="137">
        <v>128</v>
      </c>
      <c r="N1737" s="265"/>
      <c r="O1737" s="128" t="s">
        <v>41</v>
      </c>
      <c r="P1737" s="128">
        <v>1</v>
      </c>
      <c r="Q1737" s="177" t="e">
        <f>(((D1737*G1737)/1000)*E1737)*B1737+(N1737*#REF!)</f>
        <v>#VALUE!</v>
      </c>
    </row>
    <row r="1738" spans="1:17" ht="12.75">
      <c r="A1738" s="349"/>
      <c r="B1738" s="186"/>
      <c r="C1738" s="99"/>
      <c r="D1738" s="112"/>
      <c r="E1738" s="99"/>
      <c r="F1738" s="118">
        <f>G1738*137/1000*E1738</f>
        <v>0</v>
      </c>
      <c r="G1738" s="109"/>
      <c r="H1738" s="110"/>
      <c r="I1738" s="111"/>
      <c r="J1738" s="112"/>
      <c r="K1738" s="212" t="s">
        <v>1939</v>
      </c>
      <c r="L1738" s="152"/>
      <c r="M1738" s="194"/>
      <c r="N1738" s="194"/>
      <c r="O1738" s="99"/>
      <c r="P1738" s="99"/>
      <c r="Q1738" s="106" t="s">
        <v>15</v>
      </c>
    </row>
    <row r="1739" spans="1:17" ht="12.75">
      <c r="A1739" s="350">
        <v>5041</v>
      </c>
      <c r="B1739" s="148"/>
      <c r="C1739" s="128" t="s">
        <v>41</v>
      </c>
      <c r="D1739" s="128">
        <v>1</v>
      </c>
      <c r="E1739" s="107">
        <v>300</v>
      </c>
      <c r="F1739" s="118">
        <f>G1739*137/1000*E1739</f>
        <v>1513.713</v>
      </c>
      <c r="G1739" s="142">
        <v>36.83</v>
      </c>
      <c r="H1739" s="132">
        <v>1000</v>
      </c>
      <c r="I1739" s="133" t="s">
        <v>1615</v>
      </c>
      <c r="J1739" s="161" t="s">
        <v>639</v>
      </c>
      <c r="K1739" s="180" t="s">
        <v>461</v>
      </c>
      <c r="L1739" s="143" t="s">
        <v>338</v>
      </c>
      <c r="M1739" s="137">
        <v>128</v>
      </c>
      <c r="N1739" s="265"/>
      <c r="O1739" s="128" t="s">
        <v>41</v>
      </c>
      <c r="P1739" s="128">
        <v>1</v>
      </c>
      <c r="Q1739" s="177" t="e">
        <f>(((D1739*G1739)/1000)*E1739)*B1739+(N1739*#REF!)</f>
        <v>#VALUE!</v>
      </c>
    </row>
    <row r="1740" spans="1:17" ht="12.75">
      <c r="A1740" s="350">
        <v>5042</v>
      </c>
      <c r="B1740" s="148"/>
      <c r="C1740" s="128" t="s">
        <v>41</v>
      </c>
      <c r="D1740" s="128">
        <v>1</v>
      </c>
      <c r="E1740" s="107">
        <v>300</v>
      </c>
      <c r="F1740" s="118">
        <f>G1740*137/1000*E1740</f>
        <v>1636.602</v>
      </c>
      <c r="G1740" s="142">
        <v>39.82</v>
      </c>
      <c r="H1740" s="132">
        <v>1000</v>
      </c>
      <c r="I1740" s="133" t="s">
        <v>1615</v>
      </c>
      <c r="J1740" s="161" t="s">
        <v>639</v>
      </c>
      <c r="K1740" s="180" t="s">
        <v>1940</v>
      </c>
      <c r="L1740" s="143" t="s">
        <v>338</v>
      </c>
      <c r="M1740" s="137">
        <v>128</v>
      </c>
      <c r="N1740" s="265"/>
      <c r="O1740" s="128" t="s">
        <v>41</v>
      </c>
      <c r="P1740" s="128">
        <v>1</v>
      </c>
      <c r="Q1740" s="177" t="e">
        <f>(((D1740*G1740)/1000)*E1740)*B1740+(N1740*#REF!)</f>
        <v>#VALUE!</v>
      </c>
    </row>
    <row r="1741" spans="1:17" ht="12.75">
      <c r="A1741" s="350">
        <v>5043</v>
      </c>
      <c r="B1741" s="148"/>
      <c r="C1741" s="128" t="s">
        <v>41</v>
      </c>
      <c r="D1741" s="128">
        <v>1</v>
      </c>
      <c r="E1741" s="107">
        <v>300</v>
      </c>
      <c r="F1741" s="118">
        <f>G1741*137/1000*E1741</f>
        <v>1955.538</v>
      </c>
      <c r="G1741" s="142">
        <v>47.58</v>
      </c>
      <c r="H1741" s="132">
        <v>1000</v>
      </c>
      <c r="I1741" s="133" t="s">
        <v>1615</v>
      </c>
      <c r="J1741" s="161" t="s">
        <v>639</v>
      </c>
      <c r="K1741" s="180" t="s">
        <v>1941</v>
      </c>
      <c r="L1741" s="143" t="s">
        <v>338</v>
      </c>
      <c r="M1741" s="137">
        <v>128</v>
      </c>
      <c r="N1741" s="265"/>
      <c r="O1741" s="128" t="s">
        <v>41</v>
      </c>
      <c r="P1741" s="128">
        <v>1</v>
      </c>
      <c r="Q1741" s="177" t="e">
        <f>(((D1741*G1741)/1000)*E1741)*B1741+(N1741*#REF!)</f>
        <v>#VALUE!</v>
      </c>
    </row>
    <row r="1742" spans="1:17" ht="12.75">
      <c r="A1742" s="350">
        <v>5044</v>
      </c>
      <c r="B1742" s="148"/>
      <c r="C1742" s="128" t="s">
        <v>41</v>
      </c>
      <c r="D1742" s="128">
        <v>1</v>
      </c>
      <c r="E1742" s="107">
        <v>300</v>
      </c>
      <c r="F1742" s="118">
        <f>G1742*137/1000*E1742</f>
        <v>1480.011</v>
      </c>
      <c r="G1742" s="142">
        <v>36.01</v>
      </c>
      <c r="H1742" s="132">
        <v>1000</v>
      </c>
      <c r="I1742" s="133" t="s">
        <v>1615</v>
      </c>
      <c r="J1742" s="161" t="s">
        <v>639</v>
      </c>
      <c r="K1742" s="180" t="s">
        <v>637</v>
      </c>
      <c r="L1742" s="143" t="s">
        <v>338</v>
      </c>
      <c r="M1742" s="137">
        <v>128</v>
      </c>
      <c r="N1742" s="265"/>
      <c r="O1742" s="128" t="s">
        <v>41</v>
      </c>
      <c r="P1742" s="128">
        <v>1</v>
      </c>
      <c r="Q1742" s="177" t="e">
        <f>(((D1742*G1742)/1000)*E1742)*B1742+(N1742*#REF!)</f>
        <v>#VALUE!</v>
      </c>
    </row>
    <row r="1743" spans="1:17" ht="12.75">
      <c r="A1743" s="350">
        <v>5045</v>
      </c>
      <c r="B1743" s="148"/>
      <c r="C1743" s="128" t="s">
        <v>41</v>
      </c>
      <c r="D1743" s="128">
        <v>1</v>
      </c>
      <c r="E1743" s="107">
        <v>300</v>
      </c>
      <c r="F1743" s="118">
        <f>G1743*137/1000*E1743</f>
        <v>1636.602</v>
      </c>
      <c r="G1743" s="142">
        <v>39.82</v>
      </c>
      <c r="H1743" s="132">
        <v>1000</v>
      </c>
      <c r="I1743" s="133" t="s">
        <v>1615</v>
      </c>
      <c r="J1743" s="161" t="s">
        <v>639</v>
      </c>
      <c r="K1743" s="180" t="s">
        <v>1942</v>
      </c>
      <c r="L1743" s="143" t="s">
        <v>338</v>
      </c>
      <c r="M1743" s="137">
        <v>128</v>
      </c>
      <c r="N1743" s="265"/>
      <c r="O1743" s="128" t="s">
        <v>41</v>
      </c>
      <c r="P1743" s="128">
        <v>1</v>
      </c>
      <c r="Q1743" s="177" t="e">
        <f>(((D1743*G1743)/1000)*E1743)*B1743+(N1743*#REF!)</f>
        <v>#VALUE!</v>
      </c>
    </row>
    <row r="1744" spans="1:17" ht="12.75">
      <c r="A1744" s="350">
        <v>5046</v>
      </c>
      <c r="B1744" s="148"/>
      <c r="C1744" s="128" t="s">
        <v>41</v>
      </c>
      <c r="D1744" s="128">
        <v>1</v>
      </c>
      <c r="E1744" s="107">
        <v>300</v>
      </c>
      <c r="F1744" s="118">
        <f>G1744*137/1000*E1744</f>
        <v>2087.058</v>
      </c>
      <c r="G1744" s="142">
        <v>50.78</v>
      </c>
      <c r="H1744" s="132">
        <v>1000</v>
      </c>
      <c r="I1744" s="133" t="s">
        <v>1615</v>
      </c>
      <c r="J1744" s="161" t="s">
        <v>639</v>
      </c>
      <c r="K1744" s="180" t="s">
        <v>1943</v>
      </c>
      <c r="L1744" s="143" t="s">
        <v>338</v>
      </c>
      <c r="M1744" s="137">
        <v>128</v>
      </c>
      <c r="N1744" s="265"/>
      <c r="O1744" s="128" t="s">
        <v>41</v>
      </c>
      <c r="P1744" s="128">
        <v>1</v>
      </c>
      <c r="Q1744" s="177" t="e">
        <f>(((D1744*G1744)/1000)*E1744)*B1744+(N1744*#REF!)</f>
        <v>#VALUE!</v>
      </c>
    </row>
    <row r="1745" spans="1:17" ht="12.75">
      <c r="A1745" s="350">
        <v>5047</v>
      </c>
      <c r="B1745" s="148"/>
      <c r="C1745" s="128" t="s">
        <v>41</v>
      </c>
      <c r="D1745" s="128">
        <v>1</v>
      </c>
      <c r="E1745" s="107">
        <v>300</v>
      </c>
      <c r="F1745" s="118">
        <f>G1745*137/1000*E1745</f>
        <v>1636.602</v>
      </c>
      <c r="G1745" s="142">
        <v>39.82</v>
      </c>
      <c r="H1745" s="132">
        <v>1000</v>
      </c>
      <c r="I1745" s="133" t="s">
        <v>1615</v>
      </c>
      <c r="J1745" s="161" t="s">
        <v>639</v>
      </c>
      <c r="K1745" s="180" t="s">
        <v>1944</v>
      </c>
      <c r="L1745" s="143" t="s">
        <v>338</v>
      </c>
      <c r="M1745" s="137">
        <v>128</v>
      </c>
      <c r="N1745" s="265"/>
      <c r="O1745" s="128" t="s">
        <v>41</v>
      </c>
      <c r="P1745" s="128">
        <v>1</v>
      </c>
      <c r="Q1745" s="177" t="e">
        <f>(((D1745*G1745)/1000)*E1745)*B1745+(N1745*#REF!)</f>
        <v>#VALUE!</v>
      </c>
    </row>
    <row r="1746" spans="1:17" ht="12.75">
      <c r="A1746" s="350">
        <v>5048</v>
      </c>
      <c r="B1746" s="148"/>
      <c r="C1746" s="128" t="s">
        <v>41</v>
      </c>
      <c r="D1746" s="128">
        <v>1</v>
      </c>
      <c r="E1746" s="107">
        <v>300</v>
      </c>
      <c r="F1746" s="118">
        <f>G1746*137/1000*E1746</f>
        <v>1513.713</v>
      </c>
      <c r="G1746" s="142">
        <v>36.83</v>
      </c>
      <c r="H1746" s="132">
        <v>1000</v>
      </c>
      <c r="I1746" s="133" t="s">
        <v>1615</v>
      </c>
      <c r="J1746" s="161" t="s">
        <v>639</v>
      </c>
      <c r="K1746" s="180" t="s">
        <v>1945</v>
      </c>
      <c r="L1746" s="143" t="s">
        <v>338</v>
      </c>
      <c r="M1746" s="137">
        <v>128</v>
      </c>
      <c r="N1746" s="265"/>
      <c r="O1746" s="128" t="s">
        <v>41</v>
      </c>
      <c r="P1746" s="128">
        <v>1</v>
      </c>
      <c r="Q1746" s="177" t="e">
        <f>(((D1746*G1746)/1000)*E1746)*B1746+(N1746*#REF!)</f>
        <v>#VALUE!</v>
      </c>
    </row>
    <row r="1747" spans="1:17" ht="12.75">
      <c r="A1747" s="350">
        <v>5049</v>
      </c>
      <c r="B1747" s="148"/>
      <c r="C1747" s="128" t="s">
        <v>41</v>
      </c>
      <c r="D1747" s="128">
        <v>1</v>
      </c>
      <c r="E1747" s="107">
        <v>300</v>
      </c>
      <c r="F1747" s="118">
        <f>G1747*137/1000*E1747</f>
        <v>1379.727</v>
      </c>
      <c r="G1747" s="142">
        <v>33.57</v>
      </c>
      <c r="H1747" s="132">
        <v>1000</v>
      </c>
      <c r="I1747" s="133" t="s">
        <v>1615</v>
      </c>
      <c r="J1747" s="161" t="s">
        <v>639</v>
      </c>
      <c r="K1747" s="180" t="s">
        <v>1946</v>
      </c>
      <c r="L1747" s="143" t="s">
        <v>338</v>
      </c>
      <c r="M1747" s="137">
        <v>128</v>
      </c>
      <c r="N1747" s="265"/>
      <c r="O1747" s="128" t="s">
        <v>41</v>
      </c>
      <c r="P1747" s="128">
        <v>1</v>
      </c>
      <c r="Q1747" s="177" t="e">
        <f>(((D1747*G1747)/1000)*E1747)*B1747+(N1747*#REF!)</f>
        <v>#VALUE!</v>
      </c>
    </row>
    <row r="1748" spans="1:17" ht="12.75">
      <c r="A1748" s="350">
        <v>5050</v>
      </c>
      <c r="B1748" s="148"/>
      <c r="C1748" s="128" t="s">
        <v>41</v>
      </c>
      <c r="D1748" s="128">
        <v>1</v>
      </c>
      <c r="E1748" s="107">
        <v>300</v>
      </c>
      <c r="F1748" s="118">
        <f>G1748*137/1000*E1748</f>
        <v>2087.058</v>
      </c>
      <c r="G1748" s="142">
        <v>50.78</v>
      </c>
      <c r="H1748" s="132">
        <v>1000</v>
      </c>
      <c r="I1748" s="133" t="s">
        <v>1615</v>
      </c>
      <c r="J1748" s="161" t="s">
        <v>639</v>
      </c>
      <c r="K1748" s="180" t="s">
        <v>1947</v>
      </c>
      <c r="L1748" s="143" t="s">
        <v>338</v>
      </c>
      <c r="M1748" s="137">
        <v>128</v>
      </c>
      <c r="N1748" s="265"/>
      <c r="O1748" s="128" t="s">
        <v>41</v>
      </c>
      <c r="P1748" s="128">
        <v>1</v>
      </c>
      <c r="Q1748" s="177" t="e">
        <f>(((D1748*G1748)/1000)*E1748)*B1748+(N1748*#REF!)</f>
        <v>#VALUE!</v>
      </c>
    </row>
    <row r="1749" spans="1:17" ht="12.75">
      <c r="A1749" s="350">
        <v>5051</v>
      </c>
      <c r="B1749" s="148"/>
      <c r="C1749" s="128" t="s">
        <v>41</v>
      </c>
      <c r="D1749" s="128">
        <v>1</v>
      </c>
      <c r="E1749" s="107">
        <v>300</v>
      </c>
      <c r="F1749" s="118">
        <f>G1749*137/1000*E1749</f>
        <v>1955.538</v>
      </c>
      <c r="G1749" s="142">
        <v>47.58</v>
      </c>
      <c r="H1749" s="132">
        <v>1000</v>
      </c>
      <c r="I1749" s="133" t="s">
        <v>1615</v>
      </c>
      <c r="J1749" s="161" t="s">
        <v>639</v>
      </c>
      <c r="K1749" s="180" t="s">
        <v>1948</v>
      </c>
      <c r="L1749" s="143" t="s">
        <v>338</v>
      </c>
      <c r="M1749" s="137">
        <v>128</v>
      </c>
      <c r="N1749" s="265"/>
      <c r="O1749" s="128" t="s">
        <v>41</v>
      </c>
      <c r="P1749" s="128">
        <v>1</v>
      </c>
      <c r="Q1749" s="177" t="e">
        <f>(((D1749*G1749)/1000)*E1749)*B1749+(N1749*#REF!)</f>
        <v>#VALUE!</v>
      </c>
    </row>
    <row r="1750" spans="1:17" ht="12.75">
      <c r="A1750" s="354">
        <v>5052</v>
      </c>
      <c r="B1750" s="148"/>
      <c r="C1750" s="147" t="s">
        <v>41</v>
      </c>
      <c r="D1750" s="147">
        <v>1</v>
      </c>
      <c r="E1750" s="107">
        <v>300</v>
      </c>
      <c r="F1750" s="118">
        <f>G1750*137/1000*E1750</f>
        <v>2269.1310000000003</v>
      </c>
      <c r="G1750" s="178">
        <v>55.21</v>
      </c>
      <c r="H1750" s="132">
        <v>1000</v>
      </c>
      <c r="I1750" s="133" t="s">
        <v>1615</v>
      </c>
      <c r="J1750" s="282" t="s">
        <v>639</v>
      </c>
      <c r="K1750" s="173" t="s">
        <v>1949</v>
      </c>
      <c r="L1750" s="179" t="s">
        <v>338</v>
      </c>
      <c r="M1750" s="137">
        <v>128</v>
      </c>
      <c r="N1750" s="265"/>
      <c r="O1750" s="147" t="s">
        <v>41</v>
      </c>
      <c r="P1750" s="147">
        <v>1</v>
      </c>
      <c r="Q1750" s="177" t="e">
        <f>(((D1750*G1750)/1000)*E1750)*B1750+(N1750*#REF!)</f>
        <v>#VALUE!</v>
      </c>
    </row>
    <row r="1751" spans="1:17" ht="12.75">
      <c r="A1751" s="349"/>
      <c r="B1751" s="112"/>
      <c r="C1751" s="99"/>
      <c r="D1751" s="112"/>
      <c r="E1751" s="99"/>
      <c r="F1751" s="118">
        <f>G1751*137/1000*E1751</f>
        <v>0</v>
      </c>
      <c r="G1751" s="109"/>
      <c r="H1751" s="110"/>
      <c r="I1751" s="111"/>
      <c r="J1751" s="112"/>
      <c r="K1751" s="212" t="s">
        <v>962</v>
      </c>
      <c r="L1751" s="152"/>
      <c r="M1751" s="194"/>
      <c r="N1751" s="194"/>
      <c r="O1751" s="99"/>
      <c r="P1751" s="99"/>
      <c r="Q1751" s="106" t="s">
        <v>15</v>
      </c>
    </row>
    <row r="1752" spans="1:17" ht="12.75">
      <c r="A1752" s="353">
        <v>5061</v>
      </c>
      <c r="B1752" s="114"/>
      <c r="C1752" s="138" t="s">
        <v>41</v>
      </c>
      <c r="D1752" s="138">
        <v>1</v>
      </c>
      <c r="E1752" s="203">
        <v>50</v>
      </c>
      <c r="F1752" s="118">
        <f>G1752*137/1000*E1752</f>
        <v>2382.156</v>
      </c>
      <c r="G1752" s="131">
        <v>347.76</v>
      </c>
      <c r="H1752" s="132">
        <v>1000</v>
      </c>
      <c r="I1752" s="133" t="s">
        <v>1615</v>
      </c>
      <c r="J1752" s="138"/>
      <c r="K1752" s="135" t="s">
        <v>1950</v>
      </c>
      <c r="L1752" s="136" t="s">
        <v>439</v>
      </c>
      <c r="M1752" s="321">
        <v>129</v>
      </c>
      <c r="N1752" s="265"/>
      <c r="O1752" s="138" t="s">
        <v>41</v>
      </c>
      <c r="P1752" s="138">
        <v>1</v>
      </c>
      <c r="Q1752" s="177" t="e">
        <f>(((D1752*G1752)/1000)*E1752)*B1752+(N1752*#REF!)</f>
        <v>#VALUE!</v>
      </c>
    </row>
    <row r="1753" spans="1:17" ht="12.75">
      <c r="A1753" s="350">
        <v>5062</v>
      </c>
      <c r="B1753" s="114"/>
      <c r="C1753" s="128" t="s">
        <v>41</v>
      </c>
      <c r="D1753" s="128">
        <v>1</v>
      </c>
      <c r="E1753" s="107">
        <v>300</v>
      </c>
      <c r="F1753" s="118">
        <f>G1753*137/1000*E1753</f>
        <v>1313.1449999999998</v>
      </c>
      <c r="G1753" s="142">
        <v>31.95</v>
      </c>
      <c r="H1753" s="132">
        <v>1000</v>
      </c>
      <c r="I1753" s="133" t="s">
        <v>1615</v>
      </c>
      <c r="J1753" s="128"/>
      <c r="K1753" s="180" t="s">
        <v>1951</v>
      </c>
      <c r="L1753" s="143" t="s">
        <v>350</v>
      </c>
      <c r="M1753" s="321">
        <v>129</v>
      </c>
      <c r="N1753" s="265"/>
      <c r="O1753" s="128" t="s">
        <v>41</v>
      </c>
      <c r="P1753" s="128">
        <v>1</v>
      </c>
      <c r="Q1753" s="177" t="e">
        <f>(((D1753*G1753)/1000)*E1753)*B1753+(N1753*#REF!)</f>
        <v>#VALUE!</v>
      </c>
    </row>
    <row r="1754" spans="1:17" ht="12.75">
      <c r="A1754" s="350">
        <v>5063</v>
      </c>
      <c r="B1754" s="114"/>
      <c r="C1754" s="128" t="s">
        <v>41</v>
      </c>
      <c r="D1754" s="128">
        <v>1</v>
      </c>
      <c r="E1754" s="107">
        <v>300</v>
      </c>
      <c r="F1754" s="118">
        <f>G1754*137/1000*E1754</f>
        <v>3204.1559999999995</v>
      </c>
      <c r="G1754" s="142">
        <v>77.96</v>
      </c>
      <c r="H1754" s="132">
        <v>1000</v>
      </c>
      <c r="I1754" s="133" t="s">
        <v>1615</v>
      </c>
      <c r="J1754" s="128"/>
      <c r="K1754" s="180" t="s">
        <v>1952</v>
      </c>
      <c r="L1754" s="143" t="s">
        <v>350</v>
      </c>
      <c r="M1754" s="321">
        <v>129</v>
      </c>
      <c r="N1754" s="265"/>
      <c r="O1754" s="128" t="s">
        <v>41</v>
      </c>
      <c r="P1754" s="128">
        <v>1</v>
      </c>
      <c r="Q1754" s="177" t="e">
        <f>(((D1754*G1754)/1000)*E1754)*B1754+(N1754*#REF!)</f>
        <v>#VALUE!</v>
      </c>
    </row>
    <row r="1755" spans="1:17" ht="12.75">
      <c r="A1755" s="350">
        <v>5064</v>
      </c>
      <c r="B1755" s="114"/>
      <c r="C1755" s="128" t="s">
        <v>41</v>
      </c>
      <c r="D1755" s="128">
        <v>1</v>
      </c>
      <c r="E1755" s="107">
        <v>300</v>
      </c>
      <c r="F1755" s="118">
        <f>G1755*137/1000*E1755</f>
        <v>16158.876</v>
      </c>
      <c r="G1755" s="142">
        <v>393.16</v>
      </c>
      <c r="H1755" s="132">
        <v>1000</v>
      </c>
      <c r="I1755" s="133" t="s">
        <v>1615</v>
      </c>
      <c r="J1755" s="128"/>
      <c r="K1755" s="180" t="s">
        <v>1953</v>
      </c>
      <c r="L1755" s="143" t="s">
        <v>350</v>
      </c>
      <c r="M1755" s="321">
        <v>129</v>
      </c>
      <c r="N1755" s="265"/>
      <c r="O1755" s="128" t="s">
        <v>41</v>
      </c>
      <c r="P1755" s="128">
        <v>1</v>
      </c>
      <c r="Q1755" s="177" t="e">
        <f>(((D1755*G1755)/1000)*E1755)*B1755+(N1755*#REF!)</f>
        <v>#VALUE!</v>
      </c>
    </row>
    <row r="1756" spans="1:17" ht="12.75">
      <c r="A1756" s="350">
        <v>5065</v>
      </c>
      <c r="B1756" s="114"/>
      <c r="C1756" s="128" t="s">
        <v>41</v>
      </c>
      <c r="D1756" s="128">
        <v>1</v>
      </c>
      <c r="E1756" s="107">
        <v>300</v>
      </c>
      <c r="F1756" s="118">
        <f>G1756*137/1000*E1756</f>
        <v>1942.386</v>
      </c>
      <c r="G1756" s="142">
        <v>47.26</v>
      </c>
      <c r="H1756" s="132">
        <v>1000</v>
      </c>
      <c r="I1756" s="133" t="s">
        <v>1615</v>
      </c>
      <c r="J1756" s="128"/>
      <c r="K1756" s="180" t="s">
        <v>1954</v>
      </c>
      <c r="L1756" s="143" t="s">
        <v>128</v>
      </c>
      <c r="M1756" s="321">
        <v>129</v>
      </c>
      <c r="N1756" s="265"/>
      <c r="O1756" s="128" t="s">
        <v>41</v>
      </c>
      <c r="P1756" s="128">
        <v>1</v>
      </c>
      <c r="Q1756" s="177" t="e">
        <f>(((D1756*G1756)/1000)*E1756)*B1756+(N1756*#REF!)</f>
        <v>#VALUE!</v>
      </c>
    </row>
    <row r="1757" spans="1:17" ht="12.75">
      <c r="A1757" s="350">
        <v>5066</v>
      </c>
      <c r="B1757" s="114"/>
      <c r="C1757" s="128" t="s">
        <v>41</v>
      </c>
      <c r="D1757" s="128">
        <v>1</v>
      </c>
      <c r="E1757" s="107">
        <v>300</v>
      </c>
      <c r="F1757" s="118">
        <f>G1757*137/1000*E1757</f>
        <v>1942.386</v>
      </c>
      <c r="G1757" s="142">
        <v>47.26</v>
      </c>
      <c r="H1757" s="132">
        <v>1000</v>
      </c>
      <c r="I1757" s="133" t="s">
        <v>1615</v>
      </c>
      <c r="J1757" s="128"/>
      <c r="K1757" s="180" t="s">
        <v>1955</v>
      </c>
      <c r="L1757" s="143" t="s">
        <v>357</v>
      </c>
      <c r="M1757" s="321">
        <v>129</v>
      </c>
      <c r="N1757" s="265"/>
      <c r="O1757" s="128" t="s">
        <v>41</v>
      </c>
      <c r="P1757" s="128">
        <v>1</v>
      </c>
      <c r="Q1757" s="177" t="e">
        <f>(((D1757*G1757)/1000)*E1757)*B1757+(N1757*#REF!)</f>
        <v>#VALUE!</v>
      </c>
    </row>
    <row r="1758" spans="1:17" ht="12.75">
      <c r="A1758" s="350">
        <v>5067</v>
      </c>
      <c r="B1758" s="114"/>
      <c r="C1758" s="128" t="s">
        <v>41</v>
      </c>
      <c r="D1758" s="128">
        <v>1</v>
      </c>
      <c r="E1758" s="107">
        <v>300</v>
      </c>
      <c r="F1758" s="118">
        <f>G1758*137/1000*E1758</f>
        <v>1064.079</v>
      </c>
      <c r="G1758" s="142">
        <v>25.89</v>
      </c>
      <c r="H1758" s="132">
        <v>1000</v>
      </c>
      <c r="I1758" s="133" t="s">
        <v>1615</v>
      </c>
      <c r="J1758" s="128"/>
      <c r="K1758" s="180" t="s">
        <v>1956</v>
      </c>
      <c r="L1758" s="143" t="s">
        <v>128</v>
      </c>
      <c r="M1758" s="321">
        <v>129</v>
      </c>
      <c r="N1758" s="265"/>
      <c r="O1758" s="128" t="s">
        <v>41</v>
      </c>
      <c r="P1758" s="128">
        <v>1</v>
      </c>
      <c r="Q1758" s="177" t="e">
        <f>(((D1758*G1758)/1000)*E1758)*B1758+(N1758*#REF!)</f>
        <v>#VALUE!</v>
      </c>
    </row>
    <row r="1759" spans="1:17" ht="12.75">
      <c r="A1759" s="350">
        <v>5068</v>
      </c>
      <c r="B1759" s="114"/>
      <c r="C1759" s="128" t="s">
        <v>41</v>
      </c>
      <c r="D1759" s="128">
        <v>1</v>
      </c>
      <c r="E1759" s="107">
        <v>300</v>
      </c>
      <c r="F1759" s="118">
        <f>G1759*137/1000*E1759</f>
        <v>1942.386</v>
      </c>
      <c r="G1759" s="142">
        <v>47.26</v>
      </c>
      <c r="H1759" s="132">
        <v>1000</v>
      </c>
      <c r="I1759" s="133" t="s">
        <v>1615</v>
      </c>
      <c r="J1759" s="128"/>
      <c r="K1759" s="180" t="s">
        <v>1957</v>
      </c>
      <c r="L1759" s="143" t="s">
        <v>350</v>
      </c>
      <c r="M1759" s="321">
        <v>129</v>
      </c>
      <c r="N1759" s="265"/>
      <c r="O1759" s="128" t="s">
        <v>41</v>
      </c>
      <c r="P1759" s="128">
        <v>1</v>
      </c>
      <c r="Q1759" s="177" t="e">
        <f>(((D1759*G1759)/1000)*E1759)*B1759+(N1759*#REF!)</f>
        <v>#VALUE!</v>
      </c>
    </row>
    <row r="1760" spans="1:17" ht="12.75">
      <c r="A1760" s="350">
        <v>5069</v>
      </c>
      <c r="B1760" s="114"/>
      <c r="C1760" s="128" t="s">
        <v>41</v>
      </c>
      <c r="D1760" s="128">
        <v>1</v>
      </c>
      <c r="E1760" s="107">
        <v>300</v>
      </c>
      <c r="F1760" s="118">
        <f>G1760*137/1000*E1760</f>
        <v>1636.602</v>
      </c>
      <c r="G1760" s="142">
        <v>39.82</v>
      </c>
      <c r="H1760" s="132">
        <v>1000</v>
      </c>
      <c r="I1760" s="133" t="s">
        <v>1615</v>
      </c>
      <c r="J1760" s="128"/>
      <c r="K1760" s="180" t="s">
        <v>1958</v>
      </c>
      <c r="L1760" s="143" t="s">
        <v>466</v>
      </c>
      <c r="M1760" s="321">
        <v>129</v>
      </c>
      <c r="N1760" s="265"/>
      <c r="O1760" s="128" t="s">
        <v>41</v>
      </c>
      <c r="P1760" s="128">
        <v>1</v>
      </c>
      <c r="Q1760" s="177" t="e">
        <f>(((D1760*G1760)/1000)*E1760)*B1760+(N1760*#REF!)</f>
        <v>#VALUE!</v>
      </c>
    </row>
    <row r="1761" spans="1:17" ht="12.75">
      <c r="A1761" s="350">
        <v>5070</v>
      </c>
      <c r="B1761" s="114"/>
      <c r="C1761" s="128" t="s">
        <v>41</v>
      </c>
      <c r="D1761" s="128">
        <v>1</v>
      </c>
      <c r="E1761" s="107">
        <v>300</v>
      </c>
      <c r="F1761" s="118">
        <f>G1761*137/1000*E1761</f>
        <v>2902.4820000000004</v>
      </c>
      <c r="G1761" s="142">
        <v>70.62</v>
      </c>
      <c r="H1761" s="132">
        <v>1000</v>
      </c>
      <c r="I1761" s="133" t="s">
        <v>1615</v>
      </c>
      <c r="J1761" s="128"/>
      <c r="K1761" s="180" t="s">
        <v>617</v>
      </c>
      <c r="L1761" s="143" t="s">
        <v>687</v>
      </c>
      <c r="M1761" s="321">
        <v>129</v>
      </c>
      <c r="N1761" s="265"/>
      <c r="O1761" s="128" t="s">
        <v>41</v>
      </c>
      <c r="P1761" s="128">
        <v>1</v>
      </c>
      <c r="Q1761" s="177" t="e">
        <f>(((D1761*G1761)/1000)*E1761)*B1761+(N1761*#REF!)</f>
        <v>#VALUE!</v>
      </c>
    </row>
    <row r="1762" spans="1:17" ht="12.75">
      <c r="A1762" s="350">
        <v>5071</v>
      </c>
      <c r="B1762" s="114"/>
      <c r="C1762" s="128" t="s">
        <v>41</v>
      </c>
      <c r="D1762" s="128">
        <v>1</v>
      </c>
      <c r="E1762" s="107">
        <v>300</v>
      </c>
      <c r="F1762" s="118">
        <f>G1762*137/1000*E1762</f>
        <v>2578.2030000000004</v>
      </c>
      <c r="G1762" s="142">
        <v>62.73</v>
      </c>
      <c r="H1762" s="132">
        <v>1000</v>
      </c>
      <c r="I1762" s="133" t="s">
        <v>1615</v>
      </c>
      <c r="J1762" s="128"/>
      <c r="K1762" s="180" t="s">
        <v>1959</v>
      </c>
      <c r="L1762" s="143" t="s">
        <v>350</v>
      </c>
      <c r="M1762" s="321">
        <v>129</v>
      </c>
      <c r="N1762" s="265"/>
      <c r="O1762" s="128" t="s">
        <v>41</v>
      </c>
      <c r="P1762" s="128">
        <v>1</v>
      </c>
      <c r="Q1762" s="177" t="e">
        <f>(((D1762*G1762)/1000)*E1762)*B1762+(N1762*#REF!)</f>
        <v>#VALUE!</v>
      </c>
    </row>
    <row r="1763" spans="1:17" ht="12.75">
      <c r="A1763" s="354">
        <v>5072</v>
      </c>
      <c r="B1763" s="114"/>
      <c r="C1763" s="147" t="s">
        <v>41</v>
      </c>
      <c r="D1763" s="147">
        <v>1</v>
      </c>
      <c r="E1763" s="315">
        <v>300</v>
      </c>
      <c r="F1763" s="118">
        <f>G1763*137/1000*E1763</f>
        <v>1636.602</v>
      </c>
      <c r="G1763" s="178">
        <v>39.82</v>
      </c>
      <c r="H1763" s="132">
        <v>1000</v>
      </c>
      <c r="I1763" s="133" t="s">
        <v>1615</v>
      </c>
      <c r="J1763" s="147"/>
      <c r="K1763" s="173" t="s">
        <v>1960</v>
      </c>
      <c r="L1763" s="179" t="s">
        <v>466</v>
      </c>
      <c r="M1763" s="321">
        <v>129</v>
      </c>
      <c r="N1763" s="265"/>
      <c r="O1763" s="147" t="s">
        <v>41</v>
      </c>
      <c r="P1763" s="147">
        <v>1</v>
      </c>
      <c r="Q1763" s="177" t="e">
        <f>(((D1763*G1763)/1000)*E1763)*B1763+(N1763*#REF!)</f>
        <v>#VALUE!</v>
      </c>
    </row>
    <row r="1764" spans="1:17" ht="12.75">
      <c r="A1764" s="349"/>
      <c r="B1764" s="186"/>
      <c r="C1764" s="99"/>
      <c r="D1764" s="112"/>
      <c r="E1764" s="99"/>
      <c r="F1764" s="118">
        <f>G1764*137/1000*E1764</f>
        <v>0</v>
      </c>
      <c r="G1764" s="109"/>
      <c r="H1764" s="110"/>
      <c r="I1764" s="111"/>
      <c r="J1764" s="112"/>
      <c r="K1764" s="212" t="s">
        <v>1961</v>
      </c>
      <c r="L1764" s="152"/>
      <c r="M1764" s="194"/>
      <c r="N1764" s="194"/>
      <c r="O1764" s="99"/>
      <c r="P1764" s="99"/>
      <c r="Q1764" s="106" t="s">
        <v>15</v>
      </c>
    </row>
    <row r="1765" spans="1:17" ht="12.75">
      <c r="A1765" s="353">
        <v>5081</v>
      </c>
      <c r="B1765" s="148"/>
      <c r="C1765" s="138" t="s">
        <v>41</v>
      </c>
      <c r="D1765" s="138">
        <v>1</v>
      </c>
      <c r="E1765" s="203">
        <v>200</v>
      </c>
      <c r="F1765" s="118">
        <f>G1765*137/1000*E1765</f>
        <v>1792.508</v>
      </c>
      <c r="G1765" s="131">
        <v>65.42</v>
      </c>
      <c r="H1765" s="132">
        <v>1000</v>
      </c>
      <c r="I1765" s="133" t="s">
        <v>1615</v>
      </c>
      <c r="J1765" s="138"/>
      <c r="K1765" s="135" t="s">
        <v>1962</v>
      </c>
      <c r="L1765" s="136" t="s">
        <v>357</v>
      </c>
      <c r="M1765" s="321">
        <v>129</v>
      </c>
      <c r="N1765" s="265"/>
      <c r="O1765" s="138" t="s">
        <v>41</v>
      </c>
      <c r="P1765" s="138">
        <v>1</v>
      </c>
      <c r="Q1765" s="177" t="e">
        <f>(((D1765*G1765)/1000)*E1765)*B1765+(N1765*#REF!)</f>
        <v>#VALUE!</v>
      </c>
    </row>
    <row r="1766" spans="1:17" ht="12.75">
      <c r="A1766" s="350">
        <v>5082</v>
      </c>
      <c r="B1766" s="148"/>
      <c r="C1766" s="128" t="s">
        <v>41</v>
      </c>
      <c r="D1766" s="128">
        <v>1</v>
      </c>
      <c r="E1766" s="203">
        <v>200</v>
      </c>
      <c r="F1766" s="118">
        <f>G1766*137/1000*E1766</f>
        <v>1388.358</v>
      </c>
      <c r="G1766" s="142">
        <v>50.67</v>
      </c>
      <c r="H1766" s="132">
        <v>1000</v>
      </c>
      <c r="I1766" s="133" t="s">
        <v>1615</v>
      </c>
      <c r="J1766" s="128"/>
      <c r="K1766" s="180" t="s">
        <v>1963</v>
      </c>
      <c r="L1766" s="143" t="s">
        <v>357</v>
      </c>
      <c r="M1766" s="321">
        <v>129</v>
      </c>
      <c r="N1766" s="265"/>
      <c r="O1766" s="128" t="s">
        <v>41</v>
      </c>
      <c r="P1766" s="128">
        <v>1</v>
      </c>
      <c r="Q1766" s="177" t="e">
        <f>(((D1766*G1766)/1000)*E1766)*B1766+(N1766*#REF!)</f>
        <v>#VALUE!</v>
      </c>
    </row>
    <row r="1767" spans="1:17" ht="12.75">
      <c r="A1767" s="350">
        <v>5083</v>
      </c>
      <c r="B1767" s="148"/>
      <c r="C1767" s="128" t="s">
        <v>41</v>
      </c>
      <c r="D1767" s="128">
        <v>1</v>
      </c>
      <c r="E1767" s="203">
        <v>200</v>
      </c>
      <c r="F1767" s="118">
        <f>G1767*137/1000*E1767</f>
        <v>1388.358</v>
      </c>
      <c r="G1767" s="142">
        <v>50.67</v>
      </c>
      <c r="H1767" s="132">
        <v>1000</v>
      </c>
      <c r="I1767" s="133" t="s">
        <v>1615</v>
      </c>
      <c r="J1767" s="128"/>
      <c r="K1767" s="180" t="s">
        <v>1964</v>
      </c>
      <c r="L1767" s="143" t="s">
        <v>357</v>
      </c>
      <c r="M1767" s="321">
        <v>129</v>
      </c>
      <c r="N1767" s="265"/>
      <c r="O1767" s="128" t="s">
        <v>41</v>
      </c>
      <c r="P1767" s="128">
        <v>1</v>
      </c>
      <c r="Q1767" s="177" t="e">
        <f>(((D1767*G1767)/1000)*E1767)*B1767+(N1767*#REF!)</f>
        <v>#VALUE!</v>
      </c>
    </row>
    <row r="1768" spans="1:17" ht="12.75">
      <c r="A1768" s="350">
        <v>5084</v>
      </c>
      <c r="B1768" s="148"/>
      <c r="C1768" s="128" t="s">
        <v>41</v>
      </c>
      <c r="D1768" s="128">
        <v>1</v>
      </c>
      <c r="E1768" s="203">
        <v>200</v>
      </c>
      <c r="F1768" s="118">
        <f>G1768*137/1000*E1768</f>
        <v>2233.922</v>
      </c>
      <c r="G1768" s="142">
        <v>81.53</v>
      </c>
      <c r="H1768" s="132">
        <v>1000</v>
      </c>
      <c r="I1768" s="133" t="s">
        <v>1615</v>
      </c>
      <c r="J1768" s="128"/>
      <c r="K1768" s="180" t="s">
        <v>1368</v>
      </c>
      <c r="L1768" s="143" t="s">
        <v>357</v>
      </c>
      <c r="M1768" s="321">
        <v>129</v>
      </c>
      <c r="N1768" s="265"/>
      <c r="O1768" s="128" t="s">
        <v>41</v>
      </c>
      <c r="P1768" s="128">
        <v>1</v>
      </c>
      <c r="Q1768" s="177" t="e">
        <f>(((D1768*G1768)/1000)*E1768)*B1768+(N1768*#REF!)</f>
        <v>#VALUE!</v>
      </c>
    </row>
    <row r="1769" spans="1:17" ht="12.75">
      <c r="A1769" s="350">
        <v>5085</v>
      </c>
      <c r="B1769" s="148"/>
      <c r="C1769" s="128" t="s">
        <v>41</v>
      </c>
      <c r="D1769" s="128">
        <v>1</v>
      </c>
      <c r="E1769" s="203">
        <v>200</v>
      </c>
      <c r="F1769" s="118">
        <f>G1769*137/1000*E1769</f>
        <v>1600.7079999999999</v>
      </c>
      <c r="G1769" s="142">
        <v>58.42</v>
      </c>
      <c r="H1769" s="132">
        <v>1000</v>
      </c>
      <c r="I1769" s="133" t="s">
        <v>1615</v>
      </c>
      <c r="J1769" s="128"/>
      <c r="K1769" s="180" t="s">
        <v>1965</v>
      </c>
      <c r="L1769" s="143" t="s">
        <v>357</v>
      </c>
      <c r="M1769" s="321">
        <v>129</v>
      </c>
      <c r="N1769" s="265"/>
      <c r="O1769" s="128" t="s">
        <v>41</v>
      </c>
      <c r="P1769" s="128">
        <v>1</v>
      </c>
      <c r="Q1769" s="177" t="e">
        <f>(((D1769*G1769)/1000)*E1769)*B1769+(N1769*#REF!)</f>
        <v>#VALUE!</v>
      </c>
    </row>
    <row r="1770" spans="1:17" ht="12.75">
      <c r="A1770" s="354">
        <v>5086</v>
      </c>
      <c r="B1770" s="148"/>
      <c r="C1770" s="147" t="s">
        <v>41</v>
      </c>
      <c r="D1770" s="147">
        <v>1</v>
      </c>
      <c r="E1770" s="203">
        <v>200</v>
      </c>
      <c r="F1770" s="118">
        <f>G1770*137/1000*E1770</f>
        <v>1388.358</v>
      </c>
      <c r="G1770" s="178">
        <v>50.67</v>
      </c>
      <c r="H1770" s="132">
        <v>1000</v>
      </c>
      <c r="I1770" s="133" t="s">
        <v>1615</v>
      </c>
      <c r="J1770" s="147"/>
      <c r="K1770" s="173" t="s">
        <v>1372</v>
      </c>
      <c r="L1770" s="179" t="s">
        <v>357</v>
      </c>
      <c r="M1770" s="321">
        <v>129</v>
      </c>
      <c r="N1770" s="265"/>
      <c r="O1770" s="147" t="s">
        <v>41</v>
      </c>
      <c r="P1770" s="147">
        <v>1</v>
      </c>
      <c r="Q1770" s="177" t="e">
        <f>(((D1770*G1770)/1000)*E1770)*B1770+(N1770*#REF!)</f>
        <v>#VALUE!</v>
      </c>
    </row>
    <row r="1771" spans="1:17" ht="12.75">
      <c r="A1771" s="349"/>
      <c r="B1771" s="186"/>
      <c r="C1771" s="99"/>
      <c r="D1771" s="112"/>
      <c r="E1771" s="99"/>
      <c r="F1771" s="118">
        <f>G1771*137/1000*E1771</f>
        <v>0</v>
      </c>
      <c r="G1771" s="109"/>
      <c r="H1771" s="110"/>
      <c r="I1771" s="111"/>
      <c r="J1771" s="112"/>
      <c r="K1771" s="212" t="s">
        <v>953</v>
      </c>
      <c r="L1771" s="152"/>
      <c r="M1771" s="321"/>
      <c r="N1771" s="194"/>
      <c r="O1771" s="99"/>
      <c r="P1771" s="99"/>
      <c r="Q1771" s="106" t="s">
        <v>15</v>
      </c>
    </row>
    <row r="1772" spans="1:17" ht="12.75">
      <c r="A1772" s="353">
        <v>5091</v>
      </c>
      <c r="B1772" s="114"/>
      <c r="C1772" s="138" t="s">
        <v>41</v>
      </c>
      <c r="D1772" s="138">
        <v>1</v>
      </c>
      <c r="E1772" s="203">
        <v>200</v>
      </c>
      <c r="F1772" s="118">
        <f>G1772*137/1000*E1772</f>
        <v>9011.859999999999</v>
      </c>
      <c r="G1772" s="131">
        <v>328.9</v>
      </c>
      <c r="H1772" s="132">
        <v>1000</v>
      </c>
      <c r="I1772" s="133" t="s">
        <v>1615</v>
      </c>
      <c r="J1772" s="138"/>
      <c r="K1772" s="135" t="s">
        <v>1966</v>
      </c>
      <c r="L1772" s="136" t="s">
        <v>357</v>
      </c>
      <c r="M1772" s="321">
        <v>129</v>
      </c>
      <c r="N1772" s="265"/>
      <c r="O1772" s="138" t="s">
        <v>41</v>
      </c>
      <c r="P1772" s="138">
        <v>1</v>
      </c>
      <c r="Q1772" s="177" t="e">
        <f>(((D1772*G1772)/1000)*E1772)*B1772+(N1772*#REF!)</f>
        <v>#VALUE!</v>
      </c>
    </row>
    <row r="1773" spans="1:17" ht="12.75">
      <c r="A1773" s="350">
        <v>5092</v>
      </c>
      <c r="B1773" s="114"/>
      <c r="C1773" s="128" t="s">
        <v>41</v>
      </c>
      <c r="D1773" s="128">
        <v>1</v>
      </c>
      <c r="E1773" s="203">
        <v>200</v>
      </c>
      <c r="F1773" s="118">
        <f>G1773*137/1000*E1773</f>
        <v>1396.8519999999999</v>
      </c>
      <c r="G1773" s="142">
        <v>50.98</v>
      </c>
      <c r="H1773" s="132">
        <v>1000</v>
      </c>
      <c r="I1773" s="133" t="s">
        <v>1615</v>
      </c>
      <c r="J1773" s="128"/>
      <c r="K1773" s="180" t="s">
        <v>1967</v>
      </c>
      <c r="L1773" s="143" t="s">
        <v>357</v>
      </c>
      <c r="M1773" s="321">
        <v>129</v>
      </c>
      <c r="N1773" s="265"/>
      <c r="O1773" s="128" t="s">
        <v>41</v>
      </c>
      <c r="P1773" s="128">
        <v>1</v>
      </c>
      <c r="Q1773" s="177" t="e">
        <f>(((D1773*G1773)/1000)*E1773)*B1773+(N1773*#REF!)</f>
        <v>#VALUE!</v>
      </c>
    </row>
    <row r="1774" spans="1:17" ht="12.75">
      <c r="A1774" s="350">
        <v>5093</v>
      </c>
      <c r="B1774" s="114"/>
      <c r="C1774" s="128" t="s">
        <v>41</v>
      </c>
      <c r="D1774" s="128">
        <v>1</v>
      </c>
      <c r="E1774" s="203">
        <v>200</v>
      </c>
      <c r="F1774" s="118">
        <f>G1774*137/1000*E1774</f>
        <v>2867.4100000000003</v>
      </c>
      <c r="G1774" s="142">
        <v>104.65</v>
      </c>
      <c r="H1774" s="132">
        <v>1000</v>
      </c>
      <c r="I1774" s="133" t="s">
        <v>1615</v>
      </c>
      <c r="J1774" s="128"/>
      <c r="K1774" s="180" t="s">
        <v>959</v>
      </c>
      <c r="L1774" s="143" t="s">
        <v>357</v>
      </c>
      <c r="M1774" s="321">
        <v>129</v>
      </c>
      <c r="N1774" s="265"/>
      <c r="O1774" s="128" t="s">
        <v>41</v>
      </c>
      <c r="P1774" s="128">
        <v>1</v>
      </c>
      <c r="Q1774" s="177" t="e">
        <f>(((D1774*G1774)/1000)*E1774)*B1774+(N1774*#REF!)</f>
        <v>#VALUE!</v>
      </c>
    </row>
    <row r="1775" spans="1:17" ht="12.75">
      <c r="A1775" s="350">
        <v>5094</v>
      </c>
      <c r="B1775" s="114"/>
      <c r="C1775" s="128" t="s">
        <v>41</v>
      </c>
      <c r="D1775" s="128">
        <v>1</v>
      </c>
      <c r="E1775" s="203">
        <v>200</v>
      </c>
      <c r="F1775" s="118">
        <f>G1775*137/1000*E1775</f>
        <v>5809.622</v>
      </c>
      <c r="G1775" s="142">
        <v>212.03</v>
      </c>
      <c r="H1775" s="132">
        <v>1000</v>
      </c>
      <c r="I1775" s="133" t="s">
        <v>1615</v>
      </c>
      <c r="J1775" s="128"/>
      <c r="K1775" s="180" t="s">
        <v>1968</v>
      </c>
      <c r="L1775" s="143" t="s">
        <v>357</v>
      </c>
      <c r="M1775" s="321">
        <v>129</v>
      </c>
      <c r="N1775" s="265"/>
      <c r="O1775" s="128" t="s">
        <v>41</v>
      </c>
      <c r="P1775" s="128">
        <v>1</v>
      </c>
      <c r="Q1775" s="177" t="e">
        <f>(((D1775*G1775)/1000)*E1775)*B1775+(N1775*#REF!)</f>
        <v>#VALUE!</v>
      </c>
    </row>
    <row r="1776" spans="1:17" ht="12.75">
      <c r="A1776" s="350">
        <v>5095</v>
      </c>
      <c r="B1776" s="114"/>
      <c r="C1776" s="128" t="s">
        <v>41</v>
      </c>
      <c r="D1776" s="128">
        <v>1</v>
      </c>
      <c r="E1776" s="203">
        <v>200</v>
      </c>
      <c r="F1776" s="118">
        <f>G1776*137/1000*E1776</f>
        <v>1490.0120000000002</v>
      </c>
      <c r="G1776" s="142">
        <v>54.38</v>
      </c>
      <c r="H1776" s="132">
        <v>1000</v>
      </c>
      <c r="I1776" s="133" t="s">
        <v>1615</v>
      </c>
      <c r="J1776" s="128"/>
      <c r="K1776" s="180" t="s">
        <v>960</v>
      </c>
      <c r="L1776" s="143" t="s">
        <v>357</v>
      </c>
      <c r="M1776" s="321">
        <v>129</v>
      </c>
      <c r="N1776" s="265"/>
      <c r="O1776" s="128" t="s">
        <v>41</v>
      </c>
      <c r="P1776" s="128">
        <v>1</v>
      </c>
      <c r="Q1776" s="177" t="e">
        <f>(((D1776*G1776)/1000)*E1776)*B1776+(N1776*#REF!)</f>
        <v>#VALUE!</v>
      </c>
    </row>
    <row r="1777" spans="1:17" ht="12.75">
      <c r="A1777" s="354">
        <v>5096</v>
      </c>
      <c r="B1777" s="114"/>
      <c r="C1777" s="147" t="s">
        <v>41</v>
      </c>
      <c r="D1777" s="147">
        <v>1</v>
      </c>
      <c r="E1777" s="203">
        <v>200</v>
      </c>
      <c r="F1777" s="118">
        <f>G1777*137/1000*E1777</f>
        <v>6022.52</v>
      </c>
      <c r="G1777" s="178">
        <v>219.8</v>
      </c>
      <c r="H1777" s="132">
        <v>1000</v>
      </c>
      <c r="I1777" s="133" t="s">
        <v>1615</v>
      </c>
      <c r="J1777" s="147"/>
      <c r="K1777" s="173" t="s">
        <v>1363</v>
      </c>
      <c r="L1777" s="179" t="s">
        <v>357</v>
      </c>
      <c r="M1777" s="321">
        <v>129</v>
      </c>
      <c r="N1777" s="265"/>
      <c r="O1777" s="147" t="s">
        <v>41</v>
      </c>
      <c r="P1777" s="147">
        <v>1</v>
      </c>
      <c r="Q1777" s="177" t="e">
        <f>(((D1777*G1777)/1000)*E1777)*B1777+(N1777*#REF!)</f>
        <v>#VALUE!</v>
      </c>
    </row>
    <row r="1778" spans="1:17" ht="12.75">
      <c r="A1778" s="354"/>
      <c r="B1778" s="325"/>
      <c r="C1778" s="147"/>
      <c r="D1778" s="147"/>
      <c r="E1778" s="315"/>
      <c r="F1778" s="118">
        <f>G1778*137/1000*E1778</f>
        <v>0</v>
      </c>
      <c r="G1778" s="178"/>
      <c r="H1778" s="286"/>
      <c r="I1778" s="358"/>
      <c r="J1778" s="147"/>
      <c r="K1778" s="302" t="s">
        <v>1969</v>
      </c>
      <c r="L1778" s="152"/>
      <c r="M1778" s="321"/>
      <c r="N1778" s="194"/>
      <c r="O1778" s="99"/>
      <c r="P1778" s="99"/>
      <c r="Q1778" s="106" t="s">
        <v>15</v>
      </c>
    </row>
    <row r="1779" spans="1:17" ht="12.75">
      <c r="A1779" s="350">
        <v>5141</v>
      </c>
      <c r="B1779" s="114"/>
      <c r="C1779" s="128" t="s">
        <v>41</v>
      </c>
      <c r="D1779" s="128">
        <v>1</v>
      </c>
      <c r="E1779" s="315">
        <v>300</v>
      </c>
      <c r="F1779" s="118">
        <f>G1779*137/1000*E1779</f>
        <v>1001.6070000000001</v>
      </c>
      <c r="G1779" s="142">
        <v>24.37</v>
      </c>
      <c r="H1779" s="183">
        <v>1000</v>
      </c>
      <c r="I1779" s="184" t="s">
        <v>1615</v>
      </c>
      <c r="J1779" s="128"/>
      <c r="K1779" s="180" t="s">
        <v>1970</v>
      </c>
      <c r="L1779" s="143" t="s">
        <v>357</v>
      </c>
      <c r="M1779" s="137">
        <v>130</v>
      </c>
      <c r="N1779" s="265"/>
      <c r="O1779" s="128" t="s">
        <v>41</v>
      </c>
      <c r="P1779" s="128">
        <v>1</v>
      </c>
      <c r="Q1779" s="177" t="e">
        <f>(((D1779*G1779)/1000)*E1779)*B1779+(N1779*#REF!)</f>
        <v>#VALUE!</v>
      </c>
    </row>
    <row r="1780" spans="1:17" ht="12.75">
      <c r="A1780" s="350">
        <v>5142</v>
      </c>
      <c r="B1780" s="114"/>
      <c r="C1780" s="128" t="s">
        <v>41</v>
      </c>
      <c r="D1780" s="128">
        <v>1</v>
      </c>
      <c r="E1780" s="315">
        <v>300</v>
      </c>
      <c r="F1780" s="118">
        <f>G1780*137/1000*E1780</f>
        <v>1503.8490000000004</v>
      </c>
      <c r="G1780" s="142">
        <v>36.59</v>
      </c>
      <c r="H1780" s="132">
        <v>1000</v>
      </c>
      <c r="I1780" s="133" t="s">
        <v>1615</v>
      </c>
      <c r="J1780" s="128"/>
      <c r="K1780" s="180" t="s">
        <v>1971</v>
      </c>
      <c r="L1780" s="143" t="s">
        <v>357</v>
      </c>
      <c r="M1780" s="137">
        <v>130</v>
      </c>
      <c r="N1780" s="265"/>
      <c r="O1780" s="128" t="s">
        <v>41</v>
      </c>
      <c r="P1780" s="128">
        <v>1</v>
      </c>
      <c r="Q1780" s="177" t="e">
        <f>(((D1780*G1780)/1000)*E1780)*B1780+(N1780*#REF!)</f>
        <v>#VALUE!</v>
      </c>
    </row>
    <row r="1781" spans="1:17" ht="12.75">
      <c r="A1781" s="350">
        <v>5143</v>
      </c>
      <c r="B1781" s="114"/>
      <c r="C1781" s="128" t="s">
        <v>41</v>
      </c>
      <c r="D1781" s="128">
        <v>1</v>
      </c>
      <c r="E1781" s="315">
        <v>300</v>
      </c>
      <c r="F1781" s="118">
        <f>G1781*137/1000*E1781</f>
        <v>2578.2030000000004</v>
      </c>
      <c r="G1781" s="142">
        <v>62.73</v>
      </c>
      <c r="H1781" s="132">
        <v>1000</v>
      </c>
      <c r="I1781" s="133" t="s">
        <v>1615</v>
      </c>
      <c r="J1781" s="128"/>
      <c r="K1781" s="180" t="s">
        <v>1972</v>
      </c>
      <c r="L1781" s="143" t="s">
        <v>357</v>
      </c>
      <c r="M1781" s="137">
        <v>130</v>
      </c>
      <c r="N1781" s="265"/>
      <c r="O1781" s="128" t="s">
        <v>41</v>
      </c>
      <c r="P1781" s="128">
        <v>1</v>
      </c>
      <c r="Q1781" s="177" t="e">
        <f>(((D1781*G1781)/1000)*E1781)*B1781+(N1781*#REF!)</f>
        <v>#VALUE!</v>
      </c>
    </row>
    <row r="1782" spans="1:17" ht="12.75">
      <c r="A1782" s="350">
        <v>5144</v>
      </c>
      <c r="B1782" s="114"/>
      <c r="C1782" s="128" t="s">
        <v>41</v>
      </c>
      <c r="D1782" s="128">
        <v>1</v>
      </c>
      <c r="E1782" s="315">
        <v>300</v>
      </c>
      <c r="F1782" s="118">
        <f>G1782*137/1000*E1782</f>
        <v>1313.1449999999998</v>
      </c>
      <c r="G1782" s="142">
        <v>31.95</v>
      </c>
      <c r="H1782" s="132">
        <v>1000</v>
      </c>
      <c r="I1782" s="133" t="s">
        <v>1615</v>
      </c>
      <c r="J1782" s="128"/>
      <c r="K1782" s="180" t="s">
        <v>1973</v>
      </c>
      <c r="L1782" s="143" t="s">
        <v>357</v>
      </c>
      <c r="M1782" s="137">
        <v>130</v>
      </c>
      <c r="N1782" s="265"/>
      <c r="O1782" s="128" t="s">
        <v>41</v>
      </c>
      <c r="P1782" s="128">
        <v>1</v>
      </c>
      <c r="Q1782" s="177" t="e">
        <f>(((D1782*G1782)/1000)*E1782)*B1782+(N1782*#REF!)</f>
        <v>#VALUE!</v>
      </c>
    </row>
    <row r="1783" spans="1:17" ht="12.75">
      <c r="A1783" s="350">
        <v>5145</v>
      </c>
      <c r="B1783" s="114"/>
      <c r="C1783" s="128" t="s">
        <v>41</v>
      </c>
      <c r="D1783" s="128">
        <v>1</v>
      </c>
      <c r="E1783" s="315">
        <v>300</v>
      </c>
      <c r="F1783" s="118">
        <f>G1783*137/1000*E1783</f>
        <v>748.842</v>
      </c>
      <c r="G1783" s="142">
        <v>18.22</v>
      </c>
      <c r="H1783" s="132">
        <v>1000</v>
      </c>
      <c r="I1783" s="133" t="s">
        <v>1615</v>
      </c>
      <c r="J1783" s="128"/>
      <c r="K1783" s="180" t="s">
        <v>1974</v>
      </c>
      <c r="L1783" s="143" t="s">
        <v>357</v>
      </c>
      <c r="M1783" s="137">
        <v>130</v>
      </c>
      <c r="N1783" s="265"/>
      <c r="O1783" s="128" t="s">
        <v>41</v>
      </c>
      <c r="P1783" s="128">
        <v>1</v>
      </c>
      <c r="Q1783" s="177" t="e">
        <f>(((D1783*G1783)/1000)*E1783)*B1783+(N1783*#REF!)</f>
        <v>#VALUE!</v>
      </c>
    </row>
    <row r="1784" spans="1:17" ht="12.75">
      <c r="A1784" s="350">
        <v>5146</v>
      </c>
      <c r="B1784" s="114"/>
      <c r="C1784" s="147" t="s">
        <v>41</v>
      </c>
      <c r="D1784" s="147">
        <v>1</v>
      </c>
      <c r="E1784" s="315">
        <v>300</v>
      </c>
      <c r="F1784" s="118">
        <f>G1784*137/1000*E1784</f>
        <v>1125.729</v>
      </c>
      <c r="G1784" s="142">
        <v>27.39</v>
      </c>
      <c r="H1784" s="132">
        <v>1000</v>
      </c>
      <c r="I1784" s="133" t="s">
        <v>1615</v>
      </c>
      <c r="J1784" s="161"/>
      <c r="K1784" s="180" t="s">
        <v>1975</v>
      </c>
      <c r="L1784" s="143" t="s">
        <v>357</v>
      </c>
      <c r="M1784" s="137">
        <v>130</v>
      </c>
      <c r="N1784" s="265"/>
      <c r="O1784" s="147" t="s">
        <v>41</v>
      </c>
      <c r="P1784" s="147">
        <v>1</v>
      </c>
      <c r="Q1784" s="177" t="e">
        <f>(((D1784*G1784)/1000)*E1784)*B1784+(N1784*#REF!)</f>
        <v>#VALUE!</v>
      </c>
    </row>
    <row r="1785" spans="1:17" ht="12.75">
      <c r="A1785" s="349"/>
      <c r="B1785" s="186"/>
      <c r="C1785" s="99"/>
      <c r="D1785" s="112"/>
      <c r="E1785" s="99"/>
      <c r="F1785" s="118">
        <f>G1785*137/1000*E1785</f>
        <v>0</v>
      </c>
      <c r="G1785" s="109"/>
      <c r="H1785" s="110"/>
      <c r="I1785" s="111"/>
      <c r="J1785" s="342"/>
      <c r="K1785" s="212" t="s">
        <v>662</v>
      </c>
      <c r="L1785" s="152"/>
      <c r="M1785" s="194"/>
      <c r="N1785" s="194"/>
      <c r="O1785" s="99"/>
      <c r="P1785" s="99"/>
      <c r="Q1785" s="106" t="s">
        <v>15</v>
      </c>
    </row>
    <row r="1786" spans="1:17" ht="12.75">
      <c r="A1786" s="353">
        <v>5181</v>
      </c>
      <c r="B1786" s="148"/>
      <c r="C1786" s="138" t="s">
        <v>41</v>
      </c>
      <c r="D1786" s="138">
        <v>1</v>
      </c>
      <c r="E1786" s="315">
        <v>300</v>
      </c>
      <c r="F1786" s="118">
        <f>G1786*137/1000*E1786</f>
        <v>1636.602</v>
      </c>
      <c r="G1786" s="131">
        <v>39.82</v>
      </c>
      <c r="H1786" s="132">
        <v>1000</v>
      </c>
      <c r="I1786" s="133" t="s">
        <v>1615</v>
      </c>
      <c r="J1786" s="213"/>
      <c r="K1786" s="135" t="s">
        <v>1976</v>
      </c>
      <c r="L1786" s="136" t="s">
        <v>357</v>
      </c>
      <c r="M1786" s="137">
        <v>130</v>
      </c>
      <c r="N1786" s="265"/>
      <c r="O1786" s="138" t="s">
        <v>41</v>
      </c>
      <c r="P1786" s="138">
        <v>1</v>
      </c>
      <c r="Q1786" s="177" t="e">
        <f>(((D1786*G1786)/1000)*E1786)*B1786+(N1786*#REF!)</f>
        <v>#VALUE!</v>
      </c>
    </row>
    <row r="1787" spans="1:17" ht="12.75">
      <c r="A1787" s="353">
        <v>5182</v>
      </c>
      <c r="B1787" s="148"/>
      <c r="C1787" s="138" t="s">
        <v>41</v>
      </c>
      <c r="D1787" s="138">
        <v>1</v>
      </c>
      <c r="E1787" s="315">
        <v>300</v>
      </c>
      <c r="F1787" s="118">
        <f>G1787*137/1000*E1787</f>
        <v>1636.602</v>
      </c>
      <c r="G1787" s="131">
        <v>39.82</v>
      </c>
      <c r="H1787" s="132">
        <v>1000</v>
      </c>
      <c r="I1787" s="133" t="s">
        <v>1615</v>
      </c>
      <c r="J1787" s="213"/>
      <c r="K1787" s="135" t="s">
        <v>1977</v>
      </c>
      <c r="L1787" s="136" t="s">
        <v>357</v>
      </c>
      <c r="M1787" s="137">
        <v>130</v>
      </c>
      <c r="N1787" s="265"/>
      <c r="O1787" s="138" t="s">
        <v>41</v>
      </c>
      <c r="P1787" s="138">
        <v>1</v>
      </c>
      <c r="Q1787" s="177" t="e">
        <f>(((D1787*G1787)/1000)*E1787)*B1787+(N1787*#REF!)</f>
        <v>#VALUE!</v>
      </c>
    </row>
    <row r="1788" spans="1:17" ht="12.75">
      <c r="A1788" s="353">
        <v>5183</v>
      </c>
      <c r="B1788" s="148"/>
      <c r="C1788" s="138" t="s">
        <v>41</v>
      </c>
      <c r="D1788" s="138">
        <v>1</v>
      </c>
      <c r="E1788" s="315">
        <v>300</v>
      </c>
      <c r="F1788" s="118">
        <f>G1788*137/1000*E1788</f>
        <v>1636.602</v>
      </c>
      <c r="G1788" s="131">
        <v>39.82</v>
      </c>
      <c r="H1788" s="132">
        <v>1000</v>
      </c>
      <c r="I1788" s="133" t="s">
        <v>1615</v>
      </c>
      <c r="J1788" s="213"/>
      <c r="K1788" s="135" t="s">
        <v>1978</v>
      </c>
      <c r="L1788" s="136" t="s">
        <v>357</v>
      </c>
      <c r="M1788" s="137">
        <v>130</v>
      </c>
      <c r="N1788" s="265"/>
      <c r="O1788" s="138" t="s">
        <v>41</v>
      </c>
      <c r="P1788" s="138">
        <v>1</v>
      </c>
      <c r="Q1788" s="177" t="e">
        <f>(((D1788*G1788)/1000)*E1788)*B1788+(N1788*#REF!)</f>
        <v>#VALUE!</v>
      </c>
    </row>
    <row r="1789" spans="1:17" ht="12.75">
      <c r="A1789" s="353">
        <v>5184</v>
      </c>
      <c r="B1789" s="148"/>
      <c r="C1789" s="138" t="s">
        <v>41</v>
      </c>
      <c r="D1789" s="138">
        <v>1</v>
      </c>
      <c r="E1789" s="315">
        <v>300</v>
      </c>
      <c r="F1789" s="118">
        <f>G1789*137/1000*E1789</f>
        <v>1636.602</v>
      </c>
      <c r="G1789" s="131">
        <v>39.82</v>
      </c>
      <c r="H1789" s="132">
        <v>1000</v>
      </c>
      <c r="I1789" s="133" t="s">
        <v>1615</v>
      </c>
      <c r="J1789" s="213"/>
      <c r="K1789" s="135" t="s">
        <v>1979</v>
      </c>
      <c r="L1789" s="136" t="s">
        <v>357</v>
      </c>
      <c r="M1789" s="137">
        <v>130</v>
      </c>
      <c r="N1789" s="265"/>
      <c r="O1789" s="138" t="s">
        <v>41</v>
      </c>
      <c r="P1789" s="138">
        <v>1</v>
      </c>
      <c r="Q1789" s="177" t="e">
        <f>(((D1789*G1789)/1000)*E1789)*B1789+(N1789*#REF!)</f>
        <v>#VALUE!</v>
      </c>
    </row>
    <row r="1790" spans="1:17" ht="12.75">
      <c r="A1790" s="353">
        <v>5185</v>
      </c>
      <c r="B1790" s="148"/>
      <c r="C1790" s="138" t="s">
        <v>41</v>
      </c>
      <c r="D1790" s="138">
        <v>1</v>
      </c>
      <c r="E1790" s="315">
        <v>300</v>
      </c>
      <c r="F1790" s="118">
        <f>G1790*137/1000*E1790</f>
        <v>1889.367</v>
      </c>
      <c r="G1790" s="131">
        <v>45.97</v>
      </c>
      <c r="H1790" s="132">
        <v>1000</v>
      </c>
      <c r="I1790" s="133" t="s">
        <v>1615</v>
      </c>
      <c r="J1790" s="213"/>
      <c r="K1790" s="135" t="s">
        <v>1980</v>
      </c>
      <c r="L1790" s="136" t="s">
        <v>357</v>
      </c>
      <c r="M1790" s="137">
        <v>130</v>
      </c>
      <c r="N1790" s="265"/>
      <c r="O1790" s="138" t="s">
        <v>41</v>
      </c>
      <c r="P1790" s="138">
        <v>1</v>
      </c>
      <c r="Q1790" s="177" t="e">
        <f>(((D1790*G1790)/1000)*E1790)*B1790+(N1790*#REF!)</f>
        <v>#VALUE!</v>
      </c>
    </row>
    <row r="1791" spans="1:17" ht="12.75">
      <c r="A1791" s="353">
        <v>5186</v>
      </c>
      <c r="B1791" s="148"/>
      <c r="C1791" s="138" t="s">
        <v>41</v>
      </c>
      <c r="D1791" s="138">
        <v>1</v>
      </c>
      <c r="E1791" s="315">
        <v>300</v>
      </c>
      <c r="F1791" s="118">
        <f>G1791*137/1000*E1791</f>
        <v>1513.713</v>
      </c>
      <c r="G1791" s="131">
        <v>36.83</v>
      </c>
      <c r="H1791" s="132">
        <v>1000</v>
      </c>
      <c r="I1791" s="133" t="s">
        <v>1615</v>
      </c>
      <c r="J1791" s="213"/>
      <c r="K1791" s="135" t="s">
        <v>1981</v>
      </c>
      <c r="L1791" s="136" t="s">
        <v>357</v>
      </c>
      <c r="M1791" s="137">
        <v>130</v>
      </c>
      <c r="N1791" s="265"/>
      <c r="O1791" s="138" t="s">
        <v>41</v>
      </c>
      <c r="P1791" s="138">
        <v>1</v>
      </c>
      <c r="Q1791" s="177" t="e">
        <f>(((D1791*G1791)/1000)*E1791)*B1791+(N1791*#REF!)</f>
        <v>#VALUE!</v>
      </c>
    </row>
    <row r="1792" spans="1:17" ht="12.75">
      <c r="A1792" s="353">
        <v>5101</v>
      </c>
      <c r="B1792" s="148"/>
      <c r="C1792" s="138" t="s">
        <v>41</v>
      </c>
      <c r="D1792" s="138">
        <v>1</v>
      </c>
      <c r="E1792" s="315">
        <v>300</v>
      </c>
      <c r="F1792" s="118">
        <f>G1792*137/1000*E1792</f>
        <v>1955.538</v>
      </c>
      <c r="G1792" s="131">
        <v>47.58</v>
      </c>
      <c r="H1792" s="132">
        <v>1000</v>
      </c>
      <c r="I1792" s="133" t="s">
        <v>1615</v>
      </c>
      <c r="J1792" s="213" t="s">
        <v>272</v>
      </c>
      <c r="K1792" s="135" t="s">
        <v>1982</v>
      </c>
      <c r="L1792" s="136" t="s">
        <v>357</v>
      </c>
      <c r="M1792" s="137">
        <v>130</v>
      </c>
      <c r="N1792" s="265"/>
      <c r="O1792" s="138" t="s">
        <v>41</v>
      </c>
      <c r="P1792" s="138">
        <v>1</v>
      </c>
      <c r="Q1792" s="177" t="e">
        <f>(((D1792*G1792)/1000)*E1792)*B1792+(N1792*#REF!)</f>
        <v>#VALUE!</v>
      </c>
    </row>
    <row r="1793" spans="1:17" ht="12.75">
      <c r="A1793" s="350">
        <v>5102</v>
      </c>
      <c r="B1793" s="148"/>
      <c r="C1793" s="128" t="s">
        <v>41</v>
      </c>
      <c r="D1793" s="128">
        <v>1</v>
      </c>
      <c r="E1793" s="315">
        <v>300</v>
      </c>
      <c r="F1793" s="118">
        <f>G1793*137/1000*E1793</f>
        <v>1955.538</v>
      </c>
      <c r="G1793" s="131">
        <v>47.58</v>
      </c>
      <c r="H1793" s="132">
        <v>1000</v>
      </c>
      <c r="I1793" s="133" t="s">
        <v>1615</v>
      </c>
      <c r="J1793" s="161" t="s">
        <v>272</v>
      </c>
      <c r="K1793" s="180" t="s">
        <v>1983</v>
      </c>
      <c r="L1793" s="143" t="s">
        <v>357</v>
      </c>
      <c r="M1793" s="137">
        <v>130</v>
      </c>
      <c r="N1793" s="265"/>
      <c r="O1793" s="128" t="s">
        <v>41</v>
      </c>
      <c r="P1793" s="128">
        <v>1</v>
      </c>
      <c r="Q1793" s="177" t="e">
        <f>(((D1793*G1793)/1000)*E1793)*B1793+(N1793*#REF!)</f>
        <v>#VALUE!</v>
      </c>
    </row>
    <row r="1794" spans="1:17" ht="12.75">
      <c r="A1794" s="350">
        <v>5103</v>
      </c>
      <c r="B1794" s="148"/>
      <c r="C1794" s="128" t="s">
        <v>41</v>
      </c>
      <c r="D1794" s="128">
        <v>1</v>
      </c>
      <c r="E1794" s="315">
        <v>300</v>
      </c>
      <c r="F1794" s="118">
        <f>G1794*137/1000*E1794</f>
        <v>1955.538</v>
      </c>
      <c r="G1794" s="131">
        <v>47.58</v>
      </c>
      <c r="H1794" s="132">
        <v>1000</v>
      </c>
      <c r="I1794" s="133" t="s">
        <v>1615</v>
      </c>
      <c r="J1794" s="161" t="s">
        <v>272</v>
      </c>
      <c r="K1794" s="180" t="s">
        <v>926</v>
      </c>
      <c r="L1794" s="143" t="s">
        <v>357</v>
      </c>
      <c r="M1794" s="137">
        <v>130</v>
      </c>
      <c r="N1794" s="265"/>
      <c r="O1794" s="128" t="s">
        <v>41</v>
      </c>
      <c r="P1794" s="128">
        <v>1</v>
      </c>
      <c r="Q1794" s="177" t="e">
        <f>(((D1794*G1794)/1000)*E1794)*B1794+(N1794*#REF!)</f>
        <v>#VALUE!</v>
      </c>
    </row>
    <row r="1795" spans="1:17" ht="12.75">
      <c r="A1795" s="350">
        <v>5104</v>
      </c>
      <c r="B1795" s="148"/>
      <c r="C1795" s="128" t="s">
        <v>41</v>
      </c>
      <c r="D1795" s="128">
        <v>1</v>
      </c>
      <c r="E1795" s="315">
        <v>300</v>
      </c>
      <c r="F1795" s="118">
        <f>G1795*137/1000*E1795</f>
        <v>1955.538</v>
      </c>
      <c r="G1795" s="131">
        <v>47.58</v>
      </c>
      <c r="H1795" s="132">
        <v>1000</v>
      </c>
      <c r="I1795" s="133" t="s">
        <v>1615</v>
      </c>
      <c r="J1795" s="161" t="s">
        <v>272</v>
      </c>
      <c r="K1795" s="180" t="s">
        <v>1984</v>
      </c>
      <c r="L1795" s="143" t="s">
        <v>357</v>
      </c>
      <c r="M1795" s="137">
        <v>130</v>
      </c>
      <c r="N1795" s="265"/>
      <c r="O1795" s="128" t="s">
        <v>41</v>
      </c>
      <c r="P1795" s="128">
        <v>1</v>
      </c>
      <c r="Q1795" s="177" t="e">
        <f>(((D1795*G1795)/1000)*E1795)*B1795+(N1795*#REF!)</f>
        <v>#VALUE!</v>
      </c>
    </row>
    <row r="1796" spans="1:17" ht="12.75">
      <c r="A1796" s="350">
        <v>5105</v>
      </c>
      <c r="B1796" s="148"/>
      <c r="C1796" s="128" t="s">
        <v>41</v>
      </c>
      <c r="D1796" s="128">
        <v>1</v>
      </c>
      <c r="E1796" s="315">
        <v>300</v>
      </c>
      <c r="F1796" s="118">
        <f>G1796*137/1000*E1796</f>
        <v>1955.538</v>
      </c>
      <c r="G1796" s="142">
        <v>47.58</v>
      </c>
      <c r="H1796" s="132">
        <v>1000</v>
      </c>
      <c r="I1796" s="133" t="s">
        <v>1615</v>
      </c>
      <c r="J1796" s="161" t="s">
        <v>272</v>
      </c>
      <c r="K1796" s="180" t="s">
        <v>1985</v>
      </c>
      <c r="L1796" s="143" t="s">
        <v>357</v>
      </c>
      <c r="M1796" s="137">
        <v>130</v>
      </c>
      <c r="N1796" s="265"/>
      <c r="O1796" s="128" t="s">
        <v>41</v>
      </c>
      <c r="P1796" s="359">
        <v>1</v>
      </c>
      <c r="Q1796" s="177" t="e">
        <f>(((D1796*G1796)/1000)*E1796)*B1796+(N1796*#REF!)</f>
        <v>#VALUE!</v>
      </c>
    </row>
    <row r="1797" spans="1:17" ht="12.75">
      <c r="A1797" s="350">
        <v>5106</v>
      </c>
      <c r="B1797" s="114"/>
      <c r="C1797" s="147" t="s">
        <v>41</v>
      </c>
      <c r="D1797" s="128">
        <v>1</v>
      </c>
      <c r="E1797" s="315">
        <v>300</v>
      </c>
      <c r="F1797" s="118">
        <f>G1797*137/1000*E1797</f>
        <v>1955.538</v>
      </c>
      <c r="G1797" s="131">
        <v>47.58</v>
      </c>
      <c r="H1797" s="132">
        <v>1000</v>
      </c>
      <c r="I1797" s="133" t="s">
        <v>1615</v>
      </c>
      <c r="J1797" s="161"/>
      <c r="K1797" s="162" t="s">
        <v>1986</v>
      </c>
      <c r="L1797" s="179" t="s">
        <v>350</v>
      </c>
      <c r="M1797" s="137">
        <v>130</v>
      </c>
      <c r="N1797" s="265"/>
      <c r="O1797" s="147" t="s">
        <v>41</v>
      </c>
      <c r="P1797" s="147">
        <v>1</v>
      </c>
      <c r="Q1797" s="177" t="e">
        <f>(((D1797*G1797)/1000)*E1797)*B1797+(N1797*#REF!)</f>
        <v>#VALUE!</v>
      </c>
    </row>
    <row r="1798" spans="1:17" ht="12.75">
      <c r="A1798" s="350">
        <v>5301</v>
      </c>
      <c r="B1798" s="114"/>
      <c r="C1798" s="138" t="s">
        <v>41</v>
      </c>
      <c r="D1798" s="138">
        <v>1</v>
      </c>
      <c r="E1798" s="315">
        <v>300</v>
      </c>
      <c r="F1798" s="118">
        <f>G1798*137/1000*E1798</f>
        <v>5418.213000000002</v>
      </c>
      <c r="G1798" s="142">
        <v>131.83</v>
      </c>
      <c r="H1798" s="132">
        <v>1000</v>
      </c>
      <c r="I1798" s="133" t="s">
        <v>1615</v>
      </c>
      <c r="J1798" s="213"/>
      <c r="K1798" s="162" t="s">
        <v>1987</v>
      </c>
      <c r="L1798" s="143" t="s">
        <v>357</v>
      </c>
      <c r="M1798" s="137">
        <v>130</v>
      </c>
      <c r="N1798" s="265"/>
      <c r="O1798" s="138" t="s">
        <v>41</v>
      </c>
      <c r="P1798" s="138">
        <v>1</v>
      </c>
      <c r="Q1798" s="177" t="e">
        <f>(((D1798*G1798)/1000)*E1798)*B1798+(N1798*#REF!)</f>
        <v>#VALUE!</v>
      </c>
    </row>
    <row r="1799" spans="1:17" ht="12.75">
      <c r="A1799" s="350">
        <v>5302</v>
      </c>
      <c r="B1799" s="114"/>
      <c r="C1799" s="128" t="s">
        <v>41</v>
      </c>
      <c r="D1799" s="128">
        <v>1</v>
      </c>
      <c r="E1799" s="315">
        <v>300</v>
      </c>
      <c r="F1799" s="118">
        <f>G1799*137/1000*E1799</f>
        <v>5418.213000000002</v>
      </c>
      <c r="G1799" s="142">
        <v>131.83</v>
      </c>
      <c r="H1799" s="132">
        <v>1000</v>
      </c>
      <c r="I1799" s="133" t="s">
        <v>1615</v>
      </c>
      <c r="J1799" s="161"/>
      <c r="K1799" s="180" t="s">
        <v>1395</v>
      </c>
      <c r="L1799" s="143" t="s">
        <v>357</v>
      </c>
      <c r="M1799" s="137">
        <v>130</v>
      </c>
      <c r="N1799" s="265"/>
      <c r="O1799" s="128" t="s">
        <v>41</v>
      </c>
      <c r="P1799" s="128">
        <v>1</v>
      </c>
      <c r="Q1799" s="177" t="e">
        <f>(((D1799*G1799)/1000)*E1799)*B1799+(N1799*#REF!)</f>
        <v>#VALUE!</v>
      </c>
    </row>
    <row r="1800" spans="1:17" ht="12.75">
      <c r="A1800" s="350">
        <v>5303</v>
      </c>
      <c r="B1800" s="114"/>
      <c r="C1800" s="128" t="s">
        <v>41</v>
      </c>
      <c r="D1800" s="128">
        <v>1</v>
      </c>
      <c r="E1800" s="315">
        <v>300</v>
      </c>
      <c r="F1800" s="118">
        <f>G1800*137/1000*E1800</f>
        <v>5098.455</v>
      </c>
      <c r="G1800" s="142">
        <v>124.05</v>
      </c>
      <c r="H1800" s="132">
        <v>1000</v>
      </c>
      <c r="I1800" s="133" t="s">
        <v>1615</v>
      </c>
      <c r="J1800" s="161"/>
      <c r="K1800" s="180" t="s">
        <v>1988</v>
      </c>
      <c r="L1800" s="143" t="s">
        <v>357</v>
      </c>
      <c r="M1800" s="137">
        <v>130</v>
      </c>
      <c r="N1800" s="265"/>
      <c r="O1800" s="128" t="s">
        <v>41</v>
      </c>
      <c r="P1800" s="128">
        <v>1</v>
      </c>
      <c r="Q1800" s="177" t="e">
        <f>(((D1800*G1800)/1000)*E1800)*B1800+(N1800*#REF!)</f>
        <v>#VALUE!</v>
      </c>
    </row>
    <row r="1801" spans="1:17" ht="12.75">
      <c r="A1801" s="350">
        <v>5304</v>
      </c>
      <c r="B1801" s="114"/>
      <c r="C1801" s="128" t="s">
        <v>41</v>
      </c>
      <c r="D1801" s="128">
        <v>1</v>
      </c>
      <c r="E1801" s="315">
        <v>300</v>
      </c>
      <c r="F1801" s="118">
        <f>G1801*137/1000*E1801</f>
        <v>1636.602</v>
      </c>
      <c r="G1801" s="142">
        <v>39.82</v>
      </c>
      <c r="H1801" s="132">
        <v>1000</v>
      </c>
      <c r="I1801" s="133" t="s">
        <v>1615</v>
      </c>
      <c r="J1801" s="161"/>
      <c r="K1801" s="180" t="s">
        <v>1397</v>
      </c>
      <c r="L1801" s="143" t="s">
        <v>357</v>
      </c>
      <c r="M1801" s="137">
        <v>130</v>
      </c>
      <c r="N1801" s="265"/>
      <c r="O1801" s="128" t="s">
        <v>41</v>
      </c>
      <c r="P1801" s="128">
        <v>1</v>
      </c>
      <c r="Q1801" s="177" t="e">
        <f>(((D1801*G1801)/1000)*E1801)*B1801+(N1801*#REF!)</f>
        <v>#VALUE!</v>
      </c>
    </row>
    <row r="1802" spans="1:17" ht="12.75">
      <c r="A1802" s="350">
        <v>5305</v>
      </c>
      <c r="B1802" s="114"/>
      <c r="C1802" s="128" t="s">
        <v>41</v>
      </c>
      <c r="D1802" s="128">
        <v>1</v>
      </c>
      <c r="E1802" s="315">
        <v>300</v>
      </c>
      <c r="F1802" s="118">
        <f>G1802*137/1000*E1802</f>
        <v>5418.213000000002</v>
      </c>
      <c r="G1802" s="142">
        <v>131.83</v>
      </c>
      <c r="H1802" s="132">
        <v>1000</v>
      </c>
      <c r="I1802" s="133" t="s">
        <v>1615</v>
      </c>
      <c r="J1802" s="161"/>
      <c r="K1802" s="180" t="s">
        <v>1399</v>
      </c>
      <c r="L1802" s="143" t="s">
        <v>357</v>
      </c>
      <c r="M1802" s="137">
        <v>130</v>
      </c>
      <c r="N1802" s="265"/>
      <c r="O1802" s="128" t="s">
        <v>41</v>
      </c>
      <c r="P1802" s="359">
        <v>1</v>
      </c>
      <c r="Q1802" s="177" t="e">
        <f>(((D1802*G1802)/1000)*E1802)*B1802+(N1802*#REF!)</f>
        <v>#VALUE!</v>
      </c>
    </row>
    <row r="1803" spans="1:17" ht="12.75">
      <c r="A1803" s="354">
        <v>5306</v>
      </c>
      <c r="B1803" s="114"/>
      <c r="C1803" s="147" t="s">
        <v>41</v>
      </c>
      <c r="D1803" s="147">
        <v>1</v>
      </c>
      <c r="E1803" s="315">
        <v>300</v>
      </c>
      <c r="F1803" s="118">
        <f>G1803*137/1000*E1803</f>
        <v>3227.172</v>
      </c>
      <c r="G1803" s="142">
        <v>78.52</v>
      </c>
      <c r="H1803" s="132">
        <v>1000</v>
      </c>
      <c r="I1803" s="133" t="s">
        <v>1615</v>
      </c>
      <c r="J1803" s="282"/>
      <c r="K1803" s="173" t="s">
        <v>1401</v>
      </c>
      <c r="L1803" s="179" t="s">
        <v>350</v>
      </c>
      <c r="M1803" s="137">
        <v>130</v>
      </c>
      <c r="N1803" s="265"/>
      <c r="O1803" s="147" t="s">
        <v>41</v>
      </c>
      <c r="P1803" s="147">
        <v>1</v>
      </c>
      <c r="Q1803" s="177" t="e">
        <f>(((D1803*G1803)/1000)*E1803)*B1803+(N1803*#REF!)</f>
        <v>#VALUE!</v>
      </c>
    </row>
    <row r="1804" spans="1:17" ht="12.75">
      <c r="A1804" s="349"/>
      <c r="B1804" s="186"/>
      <c r="C1804" s="99"/>
      <c r="D1804" s="112"/>
      <c r="E1804" s="99"/>
      <c r="F1804" s="118">
        <f>G1804*137/1000*E1804</f>
        <v>0</v>
      </c>
      <c r="G1804" s="109"/>
      <c r="H1804" s="110"/>
      <c r="I1804" s="111"/>
      <c r="J1804" s="342"/>
      <c r="K1804" s="212" t="s">
        <v>970</v>
      </c>
      <c r="L1804" s="152"/>
      <c r="M1804" s="194"/>
      <c r="N1804" s="194"/>
      <c r="O1804" s="99"/>
      <c r="P1804" s="99"/>
      <c r="Q1804" s="106" t="s">
        <v>15</v>
      </c>
    </row>
    <row r="1805" spans="1:17" ht="12.75">
      <c r="A1805" s="353">
        <v>5111</v>
      </c>
      <c r="B1805" s="114"/>
      <c r="C1805" s="138" t="s">
        <v>41</v>
      </c>
      <c r="D1805" s="138">
        <v>1</v>
      </c>
      <c r="E1805" s="315">
        <v>300</v>
      </c>
      <c r="F1805" s="118">
        <f>G1805*137/1000*E1805</f>
        <v>2710.1339999999996</v>
      </c>
      <c r="G1805" s="131">
        <v>65.94</v>
      </c>
      <c r="H1805" s="132">
        <v>1000</v>
      </c>
      <c r="I1805" s="133" t="s">
        <v>1615</v>
      </c>
      <c r="J1805" s="213"/>
      <c r="K1805" s="135" t="s">
        <v>972</v>
      </c>
      <c r="L1805" s="136" t="s">
        <v>357</v>
      </c>
      <c r="M1805" s="137">
        <v>131</v>
      </c>
      <c r="N1805" s="265"/>
      <c r="O1805" s="138" t="s">
        <v>41</v>
      </c>
      <c r="P1805" s="138">
        <v>1</v>
      </c>
      <c r="Q1805" s="177" t="e">
        <f>(((D1805*G1805)/1000)*E1805)*B1805+(N1805*#REF!)</f>
        <v>#VALUE!</v>
      </c>
    </row>
    <row r="1806" spans="1:17" ht="12.75">
      <c r="A1806" s="350">
        <v>5112</v>
      </c>
      <c r="B1806" s="114"/>
      <c r="C1806" s="128" t="s">
        <v>41</v>
      </c>
      <c r="D1806" s="128">
        <v>1</v>
      </c>
      <c r="E1806" s="315">
        <v>300</v>
      </c>
      <c r="F1806" s="118">
        <f>G1806*137/1000*E1806</f>
        <v>2710.1339999999996</v>
      </c>
      <c r="G1806" s="131">
        <v>65.94</v>
      </c>
      <c r="H1806" s="132">
        <v>1000</v>
      </c>
      <c r="I1806" s="133" t="s">
        <v>1615</v>
      </c>
      <c r="J1806" s="161"/>
      <c r="K1806" s="180" t="s">
        <v>629</v>
      </c>
      <c r="L1806" s="143" t="s">
        <v>357</v>
      </c>
      <c r="M1806" s="137">
        <v>131</v>
      </c>
      <c r="N1806" s="265"/>
      <c r="O1806" s="128" t="s">
        <v>41</v>
      </c>
      <c r="P1806" s="128">
        <v>1</v>
      </c>
      <c r="Q1806" s="177" t="e">
        <f>(((D1806*G1806)/1000)*E1806)*B1806+(N1806*#REF!)</f>
        <v>#VALUE!</v>
      </c>
    </row>
    <row r="1807" spans="1:17" ht="12.75">
      <c r="A1807" s="350">
        <v>5113</v>
      </c>
      <c r="B1807" s="114"/>
      <c r="C1807" s="128" t="s">
        <v>41</v>
      </c>
      <c r="D1807" s="128">
        <v>1</v>
      </c>
      <c r="E1807" s="315">
        <v>300</v>
      </c>
      <c r="F1807" s="118">
        <f>G1807*137/1000*E1807</f>
        <v>2710.1339999999996</v>
      </c>
      <c r="G1807" s="131">
        <v>65.94</v>
      </c>
      <c r="H1807" s="132">
        <v>1000</v>
      </c>
      <c r="I1807" s="133" t="s">
        <v>1615</v>
      </c>
      <c r="J1807" s="161"/>
      <c r="K1807" s="180" t="s">
        <v>973</v>
      </c>
      <c r="L1807" s="143" t="s">
        <v>357</v>
      </c>
      <c r="M1807" s="137">
        <v>131</v>
      </c>
      <c r="N1807" s="265"/>
      <c r="O1807" s="128" t="s">
        <v>41</v>
      </c>
      <c r="P1807" s="128">
        <v>1</v>
      </c>
      <c r="Q1807" s="177" t="e">
        <f>(((D1807*G1807)/1000)*E1807)*B1807+(N1807*#REF!)</f>
        <v>#VALUE!</v>
      </c>
    </row>
    <row r="1808" spans="1:17" ht="12.75">
      <c r="A1808" s="350">
        <v>5114</v>
      </c>
      <c r="B1808" s="114"/>
      <c r="C1808" s="128" t="s">
        <v>41</v>
      </c>
      <c r="D1808" s="128">
        <v>1</v>
      </c>
      <c r="E1808" s="315">
        <v>300</v>
      </c>
      <c r="F1808" s="118">
        <f>G1808*137/1000*E1808</f>
        <v>2710.1339999999996</v>
      </c>
      <c r="G1808" s="131">
        <v>65.94</v>
      </c>
      <c r="H1808" s="132">
        <v>1000</v>
      </c>
      <c r="I1808" s="133" t="s">
        <v>1615</v>
      </c>
      <c r="J1808" s="161"/>
      <c r="K1808" s="180" t="s">
        <v>627</v>
      </c>
      <c r="L1808" s="143" t="s">
        <v>357</v>
      </c>
      <c r="M1808" s="137">
        <v>131</v>
      </c>
      <c r="N1808" s="265"/>
      <c r="O1808" s="128" t="s">
        <v>41</v>
      </c>
      <c r="P1808" s="128">
        <v>1</v>
      </c>
      <c r="Q1808" s="177" t="e">
        <f>(((D1808*G1808)/1000)*E1808)*B1808+(N1808*#REF!)</f>
        <v>#VALUE!</v>
      </c>
    </row>
    <row r="1809" spans="1:17" ht="12.75">
      <c r="A1809" s="350">
        <v>5115</v>
      </c>
      <c r="B1809" s="114"/>
      <c r="C1809" s="128" t="s">
        <v>41</v>
      </c>
      <c r="D1809" s="128">
        <v>1</v>
      </c>
      <c r="E1809" s="315">
        <v>300</v>
      </c>
      <c r="F1809" s="118">
        <f>G1809*137/1000*E1809</f>
        <v>2710.1339999999996</v>
      </c>
      <c r="G1809" s="131">
        <v>65.94</v>
      </c>
      <c r="H1809" s="132">
        <v>1000</v>
      </c>
      <c r="I1809" s="133" t="s">
        <v>1615</v>
      </c>
      <c r="J1809" s="161"/>
      <c r="K1809" s="180" t="s">
        <v>971</v>
      </c>
      <c r="L1809" s="143" t="s">
        <v>357</v>
      </c>
      <c r="M1809" s="137">
        <v>131</v>
      </c>
      <c r="N1809" s="265"/>
      <c r="O1809" s="128" t="s">
        <v>41</v>
      </c>
      <c r="P1809" s="128">
        <v>1</v>
      </c>
      <c r="Q1809" s="177" t="e">
        <f>(((D1809*G1809)/1000)*E1809)*B1809+(N1809*#REF!)</f>
        <v>#VALUE!</v>
      </c>
    </row>
    <row r="1810" spans="1:17" ht="12.75">
      <c r="A1810" s="350">
        <v>5116</v>
      </c>
      <c r="B1810" s="114"/>
      <c r="C1810" s="147" t="s">
        <v>41</v>
      </c>
      <c r="D1810" s="128">
        <v>1</v>
      </c>
      <c r="E1810" s="315">
        <v>300</v>
      </c>
      <c r="F1810" s="118">
        <f>G1810*137/1000*E1810</f>
        <v>2205.837</v>
      </c>
      <c r="G1810" s="131">
        <v>53.67</v>
      </c>
      <c r="H1810" s="132">
        <v>1000</v>
      </c>
      <c r="I1810" s="133" t="s">
        <v>1615</v>
      </c>
      <c r="J1810" s="161"/>
      <c r="K1810" s="162" t="s">
        <v>536</v>
      </c>
      <c r="L1810" s="143" t="s">
        <v>357</v>
      </c>
      <c r="M1810" s="137">
        <v>131</v>
      </c>
      <c r="N1810" s="265"/>
      <c r="O1810" s="128" t="s">
        <v>41</v>
      </c>
      <c r="P1810" s="128">
        <v>1</v>
      </c>
      <c r="Q1810" s="126" t="e">
        <f>(((D1810*G1810)/1000)*E1810)*B1810+(N1810*#REF!)</f>
        <v>#VALUE!</v>
      </c>
    </row>
    <row r="1811" spans="1:17" ht="12.75">
      <c r="A1811" s="356"/>
      <c r="B1811" s="186"/>
      <c r="C1811" s="99"/>
      <c r="D1811" s="112"/>
      <c r="E1811" s="99"/>
      <c r="F1811" s="118">
        <f>G1811*137/1000*E1811</f>
        <v>0</v>
      </c>
      <c r="G1811" s="109"/>
      <c r="H1811" s="110"/>
      <c r="I1811" s="111"/>
      <c r="J1811" s="342"/>
      <c r="K1811" s="212" t="s">
        <v>666</v>
      </c>
      <c r="L1811" s="152"/>
      <c r="M1811" s="194"/>
      <c r="N1811" s="194"/>
      <c r="O1811" s="99"/>
      <c r="P1811" s="99"/>
      <c r="Q1811" s="106" t="s">
        <v>15</v>
      </c>
    </row>
    <row r="1812" spans="1:17" ht="12.75">
      <c r="A1812" s="353">
        <v>5121</v>
      </c>
      <c r="B1812" s="267"/>
      <c r="C1812" s="138" t="s">
        <v>41</v>
      </c>
      <c r="D1812" s="138">
        <v>1</v>
      </c>
      <c r="E1812" s="315">
        <v>300</v>
      </c>
      <c r="F1812" s="118">
        <f>G1812*137/1000*E1812</f>
        <v>1446.7200000000003</v>
      </c>
      <c r="G1812" s="142">
        <v>35.2</v>
      </c>
      <c r="H1812" s="132">
        <v>1000</v>
      </c>
      <c r="I1812" s="133" t="s">
        <v>1615</v>
      </c>
      <c r="J1812" s="213"/>
      <c r="K1812" s="135" t="s">
        <v>1989</v>
      </c>
      <c r="L1812" s="136" t="s">
        <v>350</v>
      </c>
      <c r="M1812" s="137">
        <v>131</v>
      </c>
      <c r="N1812" s="265"/>
      <c r="O1812" s="138" t="s">
        <v>41</v>
      </c>
      <c r="P1812" s="138">
        <v>1</v>
      </c>
      <c r="Q1812" s="177" t="e">
        <f>(((D1812*G1812)/1000)*E1812)*B1812+(N1812*#REF!)</f>
        <v>#VALUE!</v>
      </c>
    </row>
    <row r="1813" spans="1:17" ht="12.75">
      <c r="A1813" s="350">
        <v>5122</v>
      </c>
      <c r="B1813" s="267"/>
      <c r="C1813" s="128" t="s">
        <v>41</v>
      </c>
      <c r="D1813" s="128">
        <v>1</v>
      </c>
      <c r="E1813" s="315">
        <v>300</v>
      </c>
      <c r="F1813" s="118">
        <f>G1813*137/1000*E1813</f>
        <v>1446.7200000000003</v>
      </c>
      <c r="G1813" s="142">
        <v>35.2</v>
      </c>
      <c r="H1813" s="132">
        <v>1000</v>
      </c>
      <c r="I1813" s="133" t="s">
        <v>1615</v>
      </c>
      <c r="J1813" s="161"/>
      <c r="K1813" s="180" t="s">
        <v>993</v>
      </c>
      <c r="L1813" s="143" t="s">
        <v>350</v>
      </c>
      <c r="M1813" s="137">
        <v>131</v>
      </c>
      <c r="N1813" s="265"/>
      <c r="O1813" s="128" t="s">
        <v>41</v>
      </c>
      <c r="P1813" s="128">
        <v>1</v>
      </c>
      <c r="Q1813" s="177" t="e">
        <f>(((D1813*G1813)/1000)*E1813)*B1813+(N1813*#REF!)</f>
        <v>#VALUE!</v>
      </c>
    </row>
    <row r="1814" spans="1:17" ht="12.75">
      <c r="A1814" s="350">
        <v>5123</v>
      </c>
      <c r="B1814" s="267"/>
      <c r="C1814" s="128" t="s">
        <v>41</v>
      </c>
      <c r="D1814" s="128">
        <v>1</v>
      </c>
      <c r="E1814" s="315">
        <v>300</v>
      </c>
      <c r="F1814" s="118">
        <f>G1814*137/1000*E1814</f>
        <v>1446.7200000000003</v>
      </c>
      <c r="G1814" s="142">
        <v>35.2</v>
      </c>
      <c r="H1814" s="132">
        <v>1000</v>
      </c>
      <c r="I1814" s="133" t="s">
        <v>1615</v>
      </c>
      <c r="J1814" s="161"/>
      <c r="K1814" s="180" t="s">
        <v>995</v>
      </c>
      <c r="L1814" s="143" t="s">
        <v>350</v>
      </c>
      <c r="M1814" s="137">
        <v>131</v>
      </c>
      <c r="N1814" s="265"/>
      <c r="O1814" s="128" t="s">
        <v>41</v>
      </c>
      <c r="P1814" s="128">
        <v>1</v>
      </c>
      <c r="Q1814" s="177" t="e">
        <f>(((D1814*G1814)/1000)*E1814)*B1814+(N1814*#REF!)</f>
        <v>#VALUE!</v>
      </c>
    </row>
    <row r="1815" spans="1:17" ht="12.75">
      <c r="A1815" s="350">
        <v>5124</v>
      </c>
      <c r="B1815" s="267"/>
      <c r="C1815" s="128" t="s">
        <v>41</v>
      </c>
      <c r="D1815" s="128">
        <v>1</v>
      </c>
      <c r="E1815" s="315">
        <v>300</v>
      </c>
      <c r="F1815" s="118">
        <f>G1815*137/1000*E1815</f>
        <v>1446.7200000000003</v>
      </c>
      <c r="G1815" s="142">
        <v>35.2</v>
      </c>
      <c r="H1815" s="132">
        <v>1000</v>
      </c>
      <c r="I1815" s="133" t="s">
        <v>1615</v>
      </c>
      <c r="J1815" s="161"/>
      <c r="K1815" s="180" t="s">
        <v>1990</v>
      </c>
      <c r="L1815" s="143" t="s">
        <v>350</v>
      </c>
      <c r="M1815" s="137">
        <v>131</v>
      </c>
      <c r="N1815" s="265"/>
      <c r="O1815" s="128" t="s">
        <v>41</v>
      </c>
      <c r="P1815" s="128">
        <v>1</v>
      </c>
      <c r="Q1815" s="177" t="e">
        <f>(((D1815*G1815)/1000)*E1815)*B1815+(N1815*#REF!)</f>
        <v>#VALUE!</v>
      </c>
    </row>
    <row r="1816" spans="1:17" ht="12.75">
      <c r="A1816" s="350">
        <v>5125</v>
      </c>
      <c r="B1816" s="267"/>
      <c r="C1816" s="128" t="s">
        <v>41</v>
      </c>
      <c r="D1816" s="128">
        <v>1</v>
      </c>
      <c r="E1816" s="315">
        <v>300</v>
      </c>
      <c r="F1816" s="118">
        <f>G1816*137/1000*E1816</f>
        <v>1446.7200000000003</v>
      </c>
      <c r="G1816" s="142">
        <v>35.2</v>
      </c>
      <c r="H1816" s="132">
        <v>1000</v>
      </c>
      <c r="I1816" s="133" t="s">
        <v>1615</v>
      </c>
      <c r="J1816" s="161"/>
      <c r="K1816" s="180" t="s">
        <v>1991</v>
      </c>
      <c r="L1816" s="143" t="s">
        <v>350</v>
      </c>
      <c r="M1816" s="137">
        <v>131</v>
      </c>
      <c r="N1816" s="265"/>
      <c r="O1816" s="128" t="s">
        <v>41</v>
      </c>
      <c r="P1816" s="128">
        <v>1</v>
      </c>
      <c r="Q1816" s="177" t="e">
        <f>(((D1816*G1816)/1000)*E1816)*B1816+(N1816*#REF!)</f>
        <v>#VALUE!</v>
      </c>
    </row>
    <row r="1817" spans="1:17" ht="12.75">
      <c r="A1817" s="350">
        <v>5126</v>
      </c>
      <c r="B1817" s="267"/>
      <c r="C1817" s="128" t="s">
        <v>41</v>
      </c>
      <c r="D1817" s="128">
        <v>1</v>
      </c>
      <c r="E1817" s="315">
        <v>300</v>
      </c>
      <c r="F1817" s="118">
        <f>G1817*137/1000*E1817</f>
        <v>1313.1449999999998</v>
      </c>
      <c r="G1817" s="142">
        <v>31.95</v>
      </c>
      <c r="H1817" s="132">
        <v>1000</v>
      </c>
      <c r="I1817" s="133" t="s">
        <v>1615</v>
      </c>
      <c r="J1817" s="161"/>
      <c r="K1817" s="180" t="s">
        <v>1992</v>
      </c>
      <c r="L1817" s="143" t="s">
        <v>350</v>
      </c>
      <c r="M1817" s="137">
        <v>131</v>
      </c>
      <c r="N1817" s="265"/>
      <c r="O1817" s="128" t="s">
        <v>41</v>
      </c>
      <c r="P1817" s="128">
        <v>1</v>
      </c>
      <c r="Q1817" s="177" t="e">
        <f>(((D1817*G1817)/1000)*E1817)*B1817+(N1817*#REF!)</f>
        <v>#VALUE!</v>
      </c>
    </row>
    <row r="1818" spans="1:17" ht="12.75">
      <c r="A1818" s="350">
        <v>5131</v>
      </c>
      <c r="B1818" s="114"/>
      <c r="C1818" s="128" t="s">
        <v>41</v>
      </c>
      <c r="D1818" s="128">
        <v>1</v>
      </c>
      <c r="E1818" s="315">
        <v>300</v>
      </c>
      <c r="F1818" s="118">
        <f>G1818*137/1000*E1818</f>
        <v>2643.141</v>
      </c>
      <c r="G1818" s="142">
        <v>64.31</v>
      </c>
      <c r="H1818" s="132">
        <v>1000</v>
      </c>
      <c r="I1818" s="133" t="s">
        <v>1615</v>
      </c>
      <c r="J1818" s="161" t="s">
        <v>303</v>
      </c>
      <c r="K1818" s="180" t="s">
        <v>1993</v>
      </c>
      <c r="L1818" s="143" t="s">
        <v>350</v>
      </c>
      <c r="M1818" s="137">
        <v>131</v>
      </c>
      <c r="N1818" s="265"/>
      <c r="O1818" s="128" t="s">
        <v>41</v>
      </c>
      <c r="P1818" s="128">
        <v>1</v>
      </c>
      <c r="Q1818" s="177" t="e">
        <f>(((D1818*G1818)/1000)*E1818)*B1818+(N1818*#REF!)</f>
        <v>#VALUE!</v>
      </c>
    </row>
    <row r="1819" spans="1:17" ht="12.75">
      <c r="A1819" s="350">
        <v>5132</v>
      </c>
      <c r="B1819" s="114"/>
      <c r="C1819" s="128" t="s">
        <v>41</v>
      </c>
      <c r="D1819" s="128">
        <v>1</v>
      </c>
      <c r="E1819" s="315">
        <v>300</v>
      </c>
      <c r="F1819" s="118">
        <f>G1819*137/1000*E1819</f>
        <v>2643.141</v>
      </c>
      <c r="G1819" s="142">
        <v>64.31</v>
      </c>
      <c r="H1819" s="132">
        <v>1000</v>
      </c>
      <c r="I1819" s="133" t="s">
        <v>1615</v>
      </c>
      <c r="J1819" s="161" t="s">
        <v>303</v>
      </c>
      <c r="K1819" s="180" t="s">
        <v>1994</v>
      </c>
      <c r="L1819" s="143" t="s">
        <v>350</v>
      </c>
      <c r="M1819" s="137">
        <v>131</v>
      </c>
      <c r="N1819" s="265"/>
      <c r="O1819" s="128" t="s">
        <v>41</v>
      </c>
      <c r="P1819" s="128">
        <v>1</v>
      </c>
      <c r="Q1819" s="177" t="e">
        <f>(((D1819*G1819)/1000)*E1819)*B1819+(N1819*#REF!)</f>
        <v>#VALUE!</v>
      </c>
    </row>
    <row r="1820" spans="1:17" ht="12.75">
      <c r="A1820" s="350">
        <v>5133</v>
      </c>
      <c r="B1820" s="114"/>
      <c r="C1820" s="128" t="s">
        <v>41</v>
      </c>
      <c r="D1820" s="128">
        <v>1</v>
      </c>
      <c r="E1820" s="315">
        <v>300</v>
      </c>
      <c r="F1820" s="118">
        <f>G1820*137/1000*E1820</f>
        <v>2643.141</v>
      </c>
      <c r="G1820" s="142">
        <v>64.31</v>
      </c>
      <c r="H1820" s="132">
        <v>1000</v>
      </c>
      <c r="I1820" s="133" t="s">
        <v>1615</v>
      </c>
      <c r="J1820" s="161" t="s">
        <v>303</v>
      </c>
      <c r="K1820" s="180" t="s">
        <v>1995</v>
      </c>
      <c r="L1820" s="143" t="s">
        <v>350</v>
      </c>
      <c r="M1820" s="137">
        <v>131</v>
      </c>
      <c r="N1820" s="265"/>
      <c r="O1820" s="128" t="s">
        <v>41</v>
      </c>
      <c r="P1820" s="128">
        <v>1</v>
      </c>
      <c r="Q1820" s="177" t="e">
        <f>(((D1820*G1820)/1000)*E1820)*B1820+(N1820*#REF!)</f>
        <v>#VALUE!</v>
      </c>
    </row>
    <row r="1821" spans="1:17" ht="12.75">
      <c r="A1821" s="350">
        <v>5134</v>
      </c>
      <c r="B1821" s="114"/>
      <c r="C1821" s="128" t="s">
        <v>41</v>
      </c>
      <c r="D1821" s="128">
        <v>1</v>
      </c>
      <c r="E1821" s="315">
        <v>300</v>
      </c>
      <c r="F1821" s="118">
        <f>G1821*137/1000*E1821</f>
        <v>2643.141</v>
      </c>
      <c r="G1821" s="142">
        <v>64.31</v>
      </c>
      <c r="H1821" s="132">
        <v>1000</v>
      </c>
      <c r="I1821" s="133" t="s">
        <v>1615</v>
      </c>
      <c r="J1821" s="161" t="s">
        <v>303</v>
      </c>
      <c r="K1821" s="180" t="s">
        <v>1996</v>
      </c>
      <c r="L1821" s="143" t="s">
        <v>350</v>
      </c>
      <c r="M1821" s="137">
        <v>131</v>
      </c>
      <c r="N1821" s="265"/>
      <c r="O1821" s="128" t="s">
        <v>41</v>
      </c>
      <c r="P1821" s="128">
        <v>1</v>
      </c>
      <c r="Q1821" s="177" t="e">
        <f>(((D1821*G1821)/1000)*E1821)*B1821+(N1821*#REF!)</f>
        <v>#VALUE!</v>
      </c>
    </row>
    <row r="1822" spans="1:17" ht="12.75">
      <c r="A1822" s="350">
        <v>5135</v>
      </c>
      <c r="B1822" s="114"/>
      <c r="C1822" s="128" t="s">
        <v>41</v>
      </c>
      <c r="D1822" s="128">
        <v>1</v>
      </c>
      <c r="E1822" s="315">
        <v>300</v>
      </c>
      <c r="F1822" s="118">
        <f>G1822*137/1000*E1822</f>
        <v>2643.141</v>
      </c>
      <c r="G1822" s="142">
        <v>64.31</v>
      </c>
      <c r="H1822" s="132">
        <v>1000</v>
      </c>
      <c r="I1822" s="133" t="s">
        <v>1615</v>
      </c>
      <c r="J1822" s="161" t="s">
        <v>303</v>
      </c>
      <c r="K1822" s="180" t="s">
        <v>1997</v>
      </c>
      <c r="L1822" s="143" t="s">
        <v>350</v>
      </c>
      <c r="M1822" s="137">
        <v>131</v>
      </c>
      <c r="N1822" s="265"/>
      <c r="O1822" s="128" t="s">
        <v>41</v>
      </c>
      <c r="P1822" s="128">
        <v>1</v>
      </c>
      <c r="Q1822" s="177" t="e">
        <f>(((D1822*G1822)/1000)*E1822)*B1822+(N1822*#REF!)</f>
        <v>#VALUE!</v>
      </c>
    </row>
    <row r="1823" spans="1:17" ht="12.75">
      <c r="A1823" s="350">
        <v>5136</v>
      </c>
      <c r="B1823" s="114"/>
      <c r="C1823" s="128" t="s">
        <v>41</v>
      </c>
      <c r="D1823" s="128">
        <v>1</v>
      </c>
      <c r="E1823" s="315">
        <v>300</v>
      </c>
      <c r="F1823" s="118">
        <f>G1823*137/1000*E1823</f>
        <v>2643.141</v>
      </c>
      <c r="G1823" s="142">
        <v>64.31</v>
      </c>
      <c r="H1823" s="132">
        <v>1000</v>
      </c>
      <c r="I1823" s="133" t="s">
        <v>1615</v>
      </c>
      <c r="J1823" s="161" t="s">
        <v>303</v>
      </c>
      <c r="K1823" s="180" t="s">
        <v>1998</v>
      </c>
      <c r="L1823" s="143" t="s">
        <v>350</v>
      </c>
      <c r="M1823" s="137">
        <v>131</v>
      </c>
      <c r="N1823" s="265"/>
      <c r="O1823" s="128" t="s">
        <v>41</v>
      </c>
      <c r="P1823" s="128">
        <v>1</v>
      </c>
      <c r="Q1823" s="177" t="e">
        <f>(((D1823*G1823)/1000)*E1823)*B1823+(N1823*#REF!)</f>
        <v>#VALUE!</v>
      </c>
    </row>
    <row r="1824" spans="1:17" ht="12.75">
      <c r="A1824" s="350">
        <v>5151</v>
      </c>
      <c r="B1824" s="148"/>
      <c r="C1824" s="147" t="s">
        <v>41</v>
      </c>
      <c r="D1824" s="147">
        <v>1</v>
      </c>
      <c r="E1824" s="315">
        <v>300</v>
      </c>
      <c r="F1824" s="118">
        <f>G1824*137/1000*E1824</f>
        <v>1503.8490000000004</v>
      </c>
      <c r="G1824" s="142">
        <v>36.59</v>
      </c>
      <c r="H1824" s="132">
        <v>1000</v>
      </c>
      <c r="I1824" s="133" t="s">
        <v>1615</v>
      </c>
      <c r="J1824" s="161"/>
      <c r="K1824" s="180" t="s">
        <v>668</v>
      </c>
      <c r="L1824" s="143" t="s">
        <v>350</v>
      </c>
      <c r="M1824" s="137">
        <v>131</v>
      </c>
      <c r="N1824" s="265"/>
      <c r="O1824" s="147" t="s">
        <v>41</v>
      </c>
      <c r="P1824" s="147">
        <v>1</v>
      </c>
      <c r="Q1824" s="177" t="e">
        <f>(((D1824*G1824)/1000)*E1824)*B1824+(N1824*#REF!)</f>
        <v>#VALUE!</v>
      </c>
    </row>
    <row r="1825" spans="1:17" ht="12.75">
      <c r="A1825" s="350">
        <v>5152</v>
      </c>
      <c r="B1825" s="148"/>
      <c r="C1825" s="128" t="s">
        <v>41</v>
      </c>
      <c r="D1825" s="128">
        <v>1</v>
      </c>
      <c r="E1825" s="315">
        <v>300</v>
      </c>
      <c r="F1825" s="118">
        <f>G1825*137/1000*E1825</f>
        <v>1823.607</v>
      </c>
      <c r="G1825" s="142">
        <v>44.37</v>
      </c>
      <c r="H1825" s="132">
        <v>1000</v>
      </c>
      <c r="I1825" s="133" t="s">
        <v>1615</v>
      </c>
      <c r="J1825" s="128"/>
      <c r="K1825" s="180" t="s">
        <v>1999</v>
      </c>
      <c r="L1825" s="143" t="s">
        <v>350</v>
      </c>
      <c r="M1825" s="137">
        <v>131</v>
      </c>
      <c r="N1825" s="265"/>
      <c r="O1825" s="128" t="s">
        <v>41</v>
      </c>
      <c r="P1825" s="128">
        <v>1</v>
      </c>
      <c r="Q1825" s="177" t="e">
        <f>(((D1825*G1825)/1000)*E1825)*B1825+(N1825*#REF!)</f>
        <v>#VALUE!</v>
      </c>
    </row>
    <row r="1826" spans="1:17" ht="12.75">
      <c r="A1826" s="350">
        <v>5153</v>
      </c>
      <c r="B1826" s="148"/>
      <c r="C1826" s="128" t="s">
        <v>41</v>
      </c>
      <c r="D1826" s="128">
        <v>1</v>
      </c>
      <c r="E1826" s="315">
        <v>300</v>
      </c>
      <c r="F1826" s="118">
        <f>G1826*137/1000*E1826</f>
        <v>1757.8470000000002</v>
      </c>
      <c r="G1826" s="142">
        <v>42.77</v>
      </c>
      <c r="H1826" s="132">
        <v>1000</v>
      </c>
      <c r="I1826" s="133" t="s">
        <v>1615</v>
      </c>
      <c r="J1826" s="128"/>
      <c r="K1826" s="180" t="s">
        <v>975</v>
      </c>
      <c r="L1826" s="143" t="s">
        <v>350</v>
      </c>
      <c r="M1826" s="137">
        <v>131</v>
      </c>
      <c r="N1826" s="265"/>
      <c r="O1826" s="128" t="s">
        <v>41</v>
      </c>
      <c r="P1826" s="128">
        <v>1</v>
      </c>
      <c r="Q1826" s="177" t="e">
        <f>(((D1826*G1826)/1000)*E1826)*B1826+(N1826*#REF!)</f>
        <v>#VALUE!</v>
      </c>
    </row>
    <row r="1827" spans="1:17" ht="12.75">
      <c r="A1827" s="350">
        <v>5154</v>
      </c>
      <c r="B1827" s="148"/>
      <c r="C1827" s="128" t="s">
        <v>41</v>
      </c>
      <c r="D1827" s="128">
        <v>1</v>
      </c>
      <c r="E1827" s="315">
        <v>300</v>
      </c>
      <c r="F1827" s="118">
        <f>G1827*137/1000*E1827</f>
        <v>1636.602</v>
      </c>
      <c r="G1827" s="142">
        <v>39.82</v>
      </c>
      <c r="H1827" s="132">
        <v>1000</v>
      </c>
      <c r="I1827" s="133" t="s">
        <v>1615</v>
      </c>
      <c r="J1827" s="128"/>
      <c r="K1827" s="180" t="s">
        <v>2000</v>
      </c>
      <c r="L1827" s="143" t="s">
        <v>350</v>
      </c>
      <c r="M1827" s="137">
        <v>131</v>
      </c>
      <c r="N1827" s="265"/>
      <c r="O1827" s="128" t="s">
        <v>41</v>
      </c>
      <c r="P1827" s="128">
        <v>1</v>
      </c>
      <c r="Q1827" s="177" t="e">
        <f>(((D1827*G1827)/1000)*E1827)*B1827+(N1827*#REF!)</f>
        <v>#VALUE!</v>
      </c>
    </row>
    <row r="1828" spans="1:17" ht="12.75">
      <c r="A1828" s="350">
        <v>5155</v>
      </c>
      <c r="B1828" s="148"/>
      <c r="C1828" s="128" t="s">
        <v>41</v>
      </c>
      <c r="D1828" s="128">
        <v>1</v>
      </c>
      <c r="E1828" s="315">
        <v>300</v>
      </c>
      <c r="F1828" s="118">
        <f>G1828*137/1000*E1828</f>
        <v>1313.1449999999998</v>
      </c>
      <c r="G1828" s="142">
        <v>31.95</v>
      </c>
      <c r="H1828" s="132">
        <v>1000</v>
      </c>
      <c r="I1828" s="133" t="s">
        <v>1615</v>
      </c>
      <c r="J1828" s="128"/>
      <c r="K1828" s="180" t="s">
        <v>2001</v>
      </c>
      <c r="L1828" s="143" t="s">
        <v>350</v>
      </c>
      <c r="M1828" s="137">
        <v>131</v>
      </c>
      <c r="N1828" s="265"/>
      <c r="O1828" s="128" t="s">
        <v>41</v>
      </c>
      <c r="P1828" s="128">
        <v>1</v>
      </c>
      <c r="Q1828" s="177" t="e">
        <f>(((D1828*G1828)/1000)*E1828)*B1828+(N1828*#REF!)</f>
        <v>#VALUE!</v>
      </c>
    </row>
    <row r="1829" spans="1:17" ht="12.75">
      <c r="A1829" s="350">
        <v>5156</v>
      </c>
      <c r="B1829" s="148"/>
      <c r="C1829" s="128" t="s">
        <v>41</v>
      </c>
      <c r="D1829" s="128">
        <v>1</v>
      </c>
      <c r="E1829" s="315">
        <v>300</v>
      </c>
      <c r="F1829" s="118">
        <f>G1829*137/1000*E1829</f>
        <v>1636.602</v>
      </c>
      <c r="G1829" s="142">
        <v>39.82</v>
      </c>
      <c r="H1829" s="132">
        <v>1000</v>
      </c>
      <c r="I1829" s="133" t="s">
        <v>1615</v>
      </c>
      <c r="J1829" s="128"/>
      <c r="K1829" s="180" t="s">
        <v>2002</v>
      </c>
      <c r="L1829" s="143" t="s">
        <v>350</v>
      </c>
      <c r="M1829" s="137">
        <v>131</v>
      </c>
      <c r="N1829" s="265"/>
      <c r="O1829" s="128" t="s">
        <v>41</v>
      </c>
      <c r="P1829" s="128">
        <v>1</v>
      </c>
      <c r="Q1829" s="177" t="e">
        <f>(((D1829*G1829)/1000)*E1829)*B1829+(N1829*#REF!)</f>
        <v>#VALUE!</v>
      </c>
    </row>
    <row r="1830" spans="1:17" ht="12.75">
      <c r="A1830" s="356"/>
      <c r="B1830" s="186"/>
      <c r="C1830" s="99"/>
      <c r="D1830" s="112"/>
      <c r="E1830" s="99"/>
      <c r="F1830" s="118">
        <f>G1830*137/1000*E1830</f>
        <v>0</v>
      </c>
      <c r="G1830" s="109"/>
      <c r="H1830" s="110"/>
      <c r="I1830" s="111"/>
      <c r="J1830" s="342"/>
      <c r="K1830" s="212" t="s">
        <v>2003</v>
      </c>
      <c r="L1830" s="152"/>
      <c r="M1830" s="194"/>
      <c r="N1830" s="194"/>
      <c r="O1830" s="99"/>
      <c r="P1830" s="99"/>
      <c r="Q1830" s="106" t="s">
        <v>15</v>
      </c>
    </row>
    <row r="1831" spans="1:17" ht="12.75">
      <c r="A1831" s="350">
        <v>3421</v>
      </c>
      <c r="B1831" s="148"/>
      <c r="C1831" s="128" t="s">
        <v>41</v>
      </c>
      <c r="D1831" s="128">
        <v>1</v>
      </c>
      <c r="E1831" s="107">
        <v>150</v>
      </c>
      <c r="F1831" s="118">
        <f>G1831*137/1000*E1831</f>
        <v>3051.675</v>
      </c>
      <c r="G1831" s="142">
        <v>148.5</v>
      </c>
      <c r="H1831" s="132">
        <v>1000</v>
      </c>
      <c r="I1831" s="133" t="s">
        <v>1615</v>
      </c>
      <c r="J1831" s="161" t="s">
        <v>1805</v>
      </c>
      <c r="K1831" s="180" t="s">
        <v>800</v>
      </c>
      <c r="L1831" s="143" t="s">
        <v>198</v>
      </c>
      <c r="M1831" s="321">
        <v>132</v>
      </c>
      <c r="N1831" s="265"/>
      <c r="O1831" s="128" t="s">
        <v>41</v>
      </c>
      <c r="P1831" s="128">
        <v>1</v>
      </c>
      <c r="Q1831" s="177">
        <f>(((D1831*G1831)/1000)*E1831)*B1831+(N1831*N$20)</f>
        <v>0</v>
      </c>
    </row>
    <row r="1832" spans="1:17" ht="12.75">
      <c r="A1832" s="350">
        <v>3422</v>
      </c>
      <c r="B1832" s="114"/>
      <c r="C1832" s="128" t="s">
        <v>41</v>
      </c>
      <c r="D1832" s="128">
        <v>1</v>
      </c>
      <c r="E1832" s="107">
        <v>150</v>
      </c>
      <c r="F1832" s="118">
        <f>G1832*137/1000*E1832</f>
        <v>2587.245</v>
      </c>
      <c r="G1832" s="142">
        <v>125.9</v>
      </c>
      <c r="H1832" s="132">
        <v>1000</v>
      </c>
      <c r="I1832" s="133" t="s">
        <v>1615</v>
      </c>
      <c r="J1832" s="161" t="s">
        <v>1805</v>
      </c>
      <c r="K1832" s="180" t="s">
        <v>1094</v>
      </c>
      <c r="L1832" s="143" t="s">
        <v>198</v>
      </c>
      <c r="M1832" s="321">
        <v>132</v>
      </c>
      <c r="N1832" s="265"/>
      <c r="O1832" s="128" t="s">
        <v>41</v>
      </c>
      <c r="P1832" s="128">
        <v>1</v>
      </c>
      <c r="Q1832" s="177">
        <f>(((D1832*G1832)/1000)*E1832)*B1832+(N1832*N$20)</f>
        <v>0</v>
      </c>
    </row>
    <row r="1833" spans="1:17" ht="12.75">
      <c r="A1833" s="354">
        <v>3169</v>
      </c>
      <c r="B1833" s="148"/>
      <c r="C1833" s="147" t="s">
        <v>41</v>
      </c>
      <c r="D1833" s="147">
        <v>1</v>
      </c>
      <c r="E1833" s="315">
        <v>150</v>
      </c>
      <c r="F1833" s="118">
        <f>G1833*137/1000*E1833</f>
        <v>2322.15</v>
      </c>
      <c r="G1833" s="178">
        <v>113</v>
      </c>
      <c r="H1833" s="132">
        <v>1000</v>
      </c>
      <c r="I1833" s="133" t="s">
        <v>1615</v>
      </c>
      <c r="J1833" s="282" t="s">
        <v>1805</v>
      </c>
      <c r="K1833" s="173" t="s">
        <v>2004</v>
      </c>
      <c r="L1833" s="143" t="s">
        <v>198</v>
      </c>
      <c r="M1833" s="321">
        <v>132</v>
      </c>
      <c r="N1833" s="265"/>
      <c r="O1833" s="147" t="s">
        <v>41</v>
      </c>
      <c r="P1833" s="147">
        <v>1</v>
      </c>
      <c r="Q1833" s="177">
        <f>(((D1833*G1833)/1000)*E1833)*B1833+(N1833*N$20)</f>
        <v>0</v>
      </c>
    </row>
    <row r="1834" spans="1:17" ht="12.75">
      <c r="A1834" s="350">
        <v>3339</v>
      </c>
      <c r="B1834" s="267"/>
      <c r="C1834" s="128" t="s">
        <v>41</v>
      </c>
      <c r="D1834" s="128">
        <v>1</v>
      </c>
      <c r="E1834" s="107">
        <v>10</v>
      </c>
      <c r="F1834" s="118">
        <f>G1834*137/1000*E1834</f>
        <v>982.8653999999999</v>
      </c>
      <c r="G1834" s="142">
        <v>717.42</v>
      </c>
      <c r="H1834" s="132">
        <v>1000</v>
      </c>
      <c r="I1834" s="133" t="s">
        <v>1615</v>
      </c>
      <c r="J1834" s="128"/>
      <c r="K1834" s="180" t="s">
        <v>2005</v>
      </c>
      <c r="L1834" s="143" t="s">
        <v>983</v>
      </c>
      <c r="M1834" s="321">
        <v>132</v>
      </c>
      <c r="N1834" s="265"/>
      <c r="O1834" s="128" t="s">
        <v>41</v>
      </c>
      <c r="P1834" s="128">
        <v>1</v>
      </c>
      <c r="Q1834" s="177">
        <f>(((D1834*G1834)/1000)*E1834)*B1834+(N1834*N$20)</f>
        <v>0</v>
      </c>
    </row>
    <row r="1835" spans="1:17" ht="12.75">
      <c r="A1835" s="350">
        <v>5172</v>
      </c>
      <c r="B1835" s="114"/>
      <c r="C1835" s="128" t="s">
        <v>41</v>
      </c>
      <c r="D1835" s="128">
        <v>1</v>
      </c>
      <c r="E1835" s="107">
        <v>100</v>
      </c>
      <c r="F1835" s="118">
        <f>G1835*137/1000*E1835</f>
        <v>4709.785999999999</v>
      </c>
      <c r="G1835" s="142">
        <v>343.78</v>
      </c>
      <c r="H1835" s="132">
        <v>1000</v>
      </c>
      <c r="I1835" s="133" t="s">
        <v>1615</v>
      </c>
      <c r="J1835" s="128"/>
      <c r="K1835" s="180" t="s">
        <v>996</v>
      </c>
      <c r="L1835" s="143" t="s">
        <v>983</v>
      </c>
      <c r="M1835" s="321">
        <v>132</v>
      </c>
      <c r="N1835" s="265"/>
      <c r="O1835" s="128" t="s">
        <v>41</v>
      </c>
      <c r="P1835" s="128">
        <v>1</v>
      </c>
      <c r="Q1835" s="177" t="e">
        <f>(((D1835*G1835)/1000)*E1835)*B1835+(N1835*#REF!)</f>
        <v>#VALUE!</v>
      </c>
    </row>
    <row r="1836" spans="1:17" ht="12.75">
      <c r="A1836" s="350">
        <v>5351</v>
      </c>
      <c r="B1836" s="114"/>
      <c r="C1836" s="128" t="s">
        <v>41</v>
      </c>
      <c r="D1836" s="128">
        <v>1</v>
      </c>
      <c r="E1836" s="107">
        <v>100</v>
      </c>
      <c r="F1836" s="118">
        <f>G1836*137/1000*E1836</f>
        <v>8903.082</v>
      </c>
      <c r="G1836" s="142">
        <v>649.86</v>
      </c>
      <c r="H1836" s="132">
        <v>1000</v>
      </c>
      <c r="I1836" s="133" t="s">
        <v>1615</v>
      </c>
      <c r="J1836" s="128"/>
      <c r="K1836" s="180" t="s">
        <v>1451</v>
      </c>
      <c r="L1836" s="143" t="s">
        <v>983</v>
      </c>
      <c r="M1836" s="321">
        <v>132</v>
      </c>
      <c r="N1836" s="265"/>
      <c r="O1836" s="128" t="s">
        <v>41</v>
      </c>
      <c r="P1836" s="128">
        <v>1</v>
      </c>
      <c r="Q1836" s="177" t="e">
        <f>(((D1836*G1836)/1000)*E1836)*B1836+(N1836*#REF!)</f>
        <v>#VALUE!</v>
      </c>
    </row>
    <row r="1837" spans="1:17" ht="12.75">
      <c r="A1837" s="350">
        <v>5174</v>
      </c>
      <c r="B1837" s="114"/>
      <c r="C1837" s="99" t="s">
        <v>41</v>
      </c>
      <c r="D1837" s="128">
        <v>1</v>
      </c>
      <c r="E1837" s="107">
        <v>200</v>
      </c>
      <c r="F1837" s="118">
        <f>G1837*137/1000*E1837</f>
        <v>2997.286</v>
      </c>
      <c r="G1837" s="142">
        <v>109.39</v>
      </c>
      <c r="H1837" s="132">
        <v>1000</v>
      </c>
      <c r="I1837" s="133" t="s">
        <v>1615</v>
      </c>
      <c r="J1837" s="128"/>
      <c r="K1837" s="180" t="s">
        <v>1000</v>
      </c>
      <c r="L1837" s="143" t="s">
        <v>350</v>
      </c>
      <c r="M1837" s="321">
        <v>132</v>
      </c>
      <c r="N1837" s="265"/>
      <c r="O1837" s="128" t="s">
        <v>41</v>
      </c>
      <c r="P1837" s="128">
        <v>1</v>
      </c>
      <c r="Q1837" s="177" t="e">
        <f>(((D1837*G1837)/1000)*E1837)*B1837+(N1837*#REF!)</f>
        <v>#VALUE!</v>
      </c>
    </row>
    <row r="1838" spans="1:17" ht="12.75">
      <c r="A1838" s="350">
        <v>5175</v>
      </c>
      <c r="B1838" s="148"/>
      <c r="C1838" s="128" t="s">
        <v>41</v>
      </c>
      <c r="D1838" s="128">
        <v>1</v>
      </c>
      <c r="E1838" s="107">
        <v>150</v>
      </c>
      <c r="F1838" s="118">
        <f>G1838*137/1000*E1838</f>
        <v>1737.2970000000003</v>
      </c>
      <c r="G1838" s="142">
        <v>84.54</v>
      </c>
      <c r="H1838" s="132">
        <v>1000</v>
      </c>
      <c r="I1838" s="133" t="s">
        <v>1615</v>
      </c>
      <c r="J1838" s="128"/>
      <c r="K1838" s="180" t="s">
        <v>2006</v>
      </c>
      <c r="L1838" s="143" t="s">
        <v>660</v>
      </c>
      <c r="M1838" s="321">
        <v>132</v>
      </c>
      <c r="N1838" s="265"/>
      <c r="O1838" s="128" t="s">
        <v>41</v>
      </c>
      <c r="P1838" s="128">
        <v>1</v>
      </c>
      <c r="Q1838" s="177" t="e">
        <f>(((D1838*G1838)/1000)*E1838)*B1838+(N1838*#REF!)</f>
        <v>#VALUE!</v>
      </c>
    </row>
    <row r="1839" spans="1:17" ht="12.75">
      <c r="A1839" s="354">
        <v>5176</v>
      </c>
      <c r="B1839" s="114"/>
      <c r="C1839" s="317" t="s">
        <v>41</v>
      </c>
      <c r="D1839" s="147">
        <v>1</v>
      </c>
      <c r="E1839" s="315">
        <v>200</v>
      </c>
      <c r="F1839" s="118">
        <f>G1839*137/1000*E1839</f>
        <v>1307.254</v>
      </c>
      <c r="G1839" s="142">
        <v>47.71</v>
      </c>
      <c r="H1839" s="132">
        <v>1000</v>
      </c>
      <c r="I1839" s="133" t="s">
        <v>1615</v>
      </c>
      <c r="J1839" s="128"/>
      <c r="K1839" s="173" t="s">
        <v>706</v>
      </c>
      <c r="L1839" s="179" t="s">
        <v>687</v>
      </c>
      <c r="M1839" s="321">
        <v>132</v>
      </c>
      <c r="N1839" s="265"/>
      <c r="O1839" s="147" t="s">
        <v>41</v>
      </c>
      <c r="P1839" s="147">
        <v>1</v>
      </c>
      <c r="Q1839" s="177" t="e">
        <f>(((D1839*G1839)/1000)*E1839)*B1839+(N1839*#REF!)</f>
        <v>#VALUE!</v>
      </c>
    </row>
    <row r="1840" spans="1:17" ht="12.75">
      <c r="A1840" s="350">
        <v>5341</v>
      </c>
      <c r="B1840" s="114"/>
      <c r="C1840" s="128" t="s">
        <v>41</v>
      </c>
      <c r="D1840" s="128">
        <v>1</v>
      </c>
      <c r="E1840" s="107">
        <v>200</v>
      </c>
      <c r="F1840" s="118">
        <f>G1840*137/1000*E1840</f>
        <v>2435.038</v>
      </c>
      <c r="G1840" s="142">
        <v>88.87</v>
      </c>
      <c r="H1840" s="132">
        <v>1000</v>
      </c>
      <c r="I1840" s="133" t="s">
        <v>1615</v>
      </c>
      <c r="J1840" s="128"/>
      <c r="K1840" s="180" t="s">
        <v>1443</v>
      </c>
      <c r="L1840" s="143" t="s">
        <v>983</v>
      </c>
      <c r="M1840" s="321">
        <v>132</v>
      </c>
      <c r="N1840" s="265"/>
      <c r="O1840" s="128" t="s">
        <v>41</v>
      </c>
      <c r="P1840" s="128">
        <v>1</v>
      </c>
      <c r="Q1840" s="177">
        <f>(((D1840*G1840)/1000)*E1840)*B1840+(N1840*N$20)</f>
        <v>0</v>
      </c>
    </row>
    <row r="1841" spans="1:17" ht="12.75">
      <c r="A1841" s="350">
        <v>5344</v>
      </c>
      <c r="B1841" s="114"/>
      <c r="C1841" s="128" t="s">
        <v>41</v>
      </c>
      <c r="D1841" s="128">
        <v>1</v>
      </c>
      <c r="E1841" s="107">
        <v>200</v>
      </c>
      <c r="F1841" s="118">
        <f>G1841*137/1000*E1841</f>
        <v>2435.038</v>
      </c>
      <c r="G1841" s="142">
        <v>88.87</v>
      </c>
      <c r="H1841" s="132">
        <v>1000</v>
      </c>
      <c r="I1841" s="133" t="s">
        <v>1615</v>
      </c>
      <c r="J1841" s="128"/>
      <c r="K1841" s="180" t="s">
        <v>1441</v>
      </c>
      <c r="L1841" s="143" t="s">
        <v>983</v>
      </c>
      <c r="M1841" s="321">
        <v>132</v>
      </c>
      <c r="N1841" s="265"/>
      <c r="O1841" s="128" t="s">
        <v>41</v>
      </c>
      <c r="P1841" s="128">
        <v>1</v>
      </c>
      <c r="Q1841" s="177">
        <f>(((D1841*G1841)/1000)*E1841)*B1841+(N1841*N$20)</f>
        <v>0</v>
      </c>
    </row>
    <row r="1842" spans="1:17" ht="12.75">
      <c r="A1842" s="349"/>
      <c r="B1842" s="186"/>
      <c r="C1842" s="99"/>
      <c r="D1842" s="112"/>
      <c r="E1842" s="99"/>
      <c r="F1842" s="118">
        <f>G1842*137</f>
        <v>0</v>
      </c>
      <c r="G1842" s="109"/>
      <c r="H1842" s="110"/>
      <c r="I1842" s="111"/>
      <c r="J1842" s="112"/>
      <c r="K1842" s="212" t="s">
        <v>2007</v>
      </c>
      <c r="L1842" s="152"/>
      <c r="M1842" s="194"/>
      <c r="N1842" s="194"/>
      <c r="O1842" s="99"/>
      <c r="P1842" s="99"/>
      <c r="Q1842" s="106" t="s">
        <v>15</v>
      </c>
    </row>
    <row r="1843" spans="1:17" ht="12.75">
      <c r="A1843" s="360">
        <v>4076</v>
      </c>
      <c r="B1843" s="267"/>
      <c r="C1843" s="151" t="s">
        <v>41</v>
      </c>
      <c r="D1843" s="151">
        <v>12</v>
      </c>
      <c r="E1843" s="251">
        <v>1</v>
      </c>
      <c r="F1843" s="118">
        <f>G1843*137</f>
        <v>319.21000000000004</v>
      </c>
      <c r="G1843" s="252">
        <v>2.33</v>
      </c>
      <c r="H1843" s="120">
        <v>1</v>
      </c>
      <c r="I1843" s="121" t="s">
        <v>195</v>
      </c>
      <c r="J1843" s="151"/>
      <c r="K1843" s="123" t="s">
        <v>627</v>
      </c>
      <c r="L1843" s="254" t="s">
        <v>1518</v>
      </c>
      <c r="M1843" s="322">
        <v>132</v>
      </c>
      <c r="N1843" s="352"/>
      <c r="O1843" s="151" t="s">
        <v>41</v>
      </c>
      <c r="P1843" s="151">
        <v>1</v>
      </c>
      <c r="Q1843" s="177">
        <f>(D1843*G1843)*B1843+(N1843*N$20)</f>
        <v>0</v>
      </c>
    </row>
    <row r="1844" spans="1:17" ht="12.75">
      <c r="A1844" s="324"/>
      <c r="B1844" s="98"/>
      <c r="C1844" s="317"/>
      <c r="D1844" s="145">
        <f>SUM(B1705:B1843)/6</f>
        <v>0</v>
      </c>
      <c r="E1844" s="328"/>
      <c r="F1844" s="118">
        <f>G1844*137</f>
        <v>0</v>
      </c>
      <c r="G1844" s="328"/>
      <c r="H1844" s="329"/>
      <c r="I1844" s="330"/>
      <c r="K1844" s="331" t="s">
        <v>2008</v>
      </c>
      <c r="L1844" s="327"/>
      <c r="M1844" s="332"/>
      <c r="N1844" s="317"/>
      <c r="O1844" s="317"/>
      <c r="P1844" s="317"/>
      <c r="Q1844" s="318" t="s">
        <v>15</v>
      </c>
    </row>
    <row r="1845" spans="1:17" ht="12.75">
      <c r="A1845" s="144" t="s">
        <v>2009</v>
      </c>
      <c r="B1845" s="148"/>
      <c r="C1845" s="128" t="s">
        <v>41</v>
      </c>
      <c r="D1845" s="128">
        <v>1</v>
      </c>
      <c r="E1845" s="128" t="s">
        <v>2010</v>
      </c>
      <c r="F1845" s="118">
        <f>G1845*137</f>
        <v>4518.259999999999</v>
      </c>
      <c r="G1845" s="209">
        <v>32.98</v>
      </c>
      <c r="H1845" s="183">
        <v>1</v>
      </c>
      <c r="I1845" s="184" t="s">
        <v>42</v>
      </c>
      <c r="J1845" s="128"/>
      <c r="K1845" s="162" t="s">
        <v>2011</v>
      </c>
      <c r="L1845" s="143" t="s">
        <v>198</v>
      </c>
      <c r="M1845" s="163">
        <v>105</v>
      </c>
      <c r="N1845" s="128" t="s">
        <v>44</v>
      </c>
      <c r="O1845" s="128" t="s">
        <v>41</v>
      </c>
      <c r="P1845" s="128">
        <v>1</v>
      </c>
      <c r="Q1845" s="126">
        <f>(D1845*G1845)*B1845</f>
        <v>0</v>
      </c>
    </row>
    <row r="1846" spans="1:17" ht="12.75">
      <c r="A1846" s="144" t="s">
        <v>2012</v>
      </c>
      <c r="B1846" s="148"/>
      <c r="C1846" s="128" t="s">
        <v>41</v>
      </c>
      <c r="D1846" s="128">
        <v>1</v>
      </c>
      <c r="E1846" s="128" t="s">
        <v>2010</v>
      </c>
      <c r="F1846" s="118">
        <f>G1846*137</f>
        <v>4148.360000000001</v>
      </c>
      <c r="G1846" s="209">
        <v>30.28</v>
      </c>
      <c r="H1846" s="183">
        <v>1</v>
      </c>
      <c r="I1846" s="184" t="s">
        <v>42</v>
      </c>
      <c r="J1846" s="128"/>
      <c r="K1846" s="162" t="s">
        <v>2013</v>
      </c>
      <c r="L1846" s="143" t="s">
        <v>198</v>
      </c>
      <c r="M1846" s="163">
        <v>105</v>
      </c>
      <c r="N1846" s="128" t="s">
        <v>44</v>
      </c>
      <c r="O1846" s="128" t="s">
        <v>41</v>
      </c>
      <c r="P1846" s="128">
        <v>1</v>
      </c>
      <c r="Q1846" s="126">
        <f>(D1846*G1846)*B1846</f>
        <v>0</v>
      </c>
    </row>
    <row r="1847" spans="1:17" ht="12.75">
      <c r="A1847" s="144" t="s">
        <v>2014</v>
      </c>
      <c r="B1847" s="148"/>
      <c r="C1847" s="128" t="s">
        <v>41</v>
      </c>
      <c r="D1847" s="128">
        <v>1</v>
      </c>
      <c r="E1847" s="107" t="s">
        <v>2015</v>
      </c>
      <c r="F1847" s="118">
        <f>G1847*137</f>
        <v>4220.97</v>
      </c>
      <c r="G1847" s="209">
        <v>30.81</v>
      </c>
      <c r="H1847" s="183">
        <v>1</v>
      </c>
      <c r="I1847" s="184" t="s">
        <v>42</v>
      </c>
      <c r="J1847" s="128"/>
      <c r="K1847" s="180" t="s">
        <v>2016</v>
      </c>
      <c r="L1847" s="143" t="s">
        <v>104</v>
      </c>
      <c r="M1847" s="321">
        <v>105</v>
      </c>
      <c r="N1847" s="128" t="s">
        <v>44</v>
      </c>
      <c r="O1847" s="128" t="s">
        <v>41</v>
      </c>
      <c r="P1847" s="128">
        <v>1</v>
      </c>
      <c r="Q1847" s="126">
        <f>(D1847*G1847)*B1847</f>
        <v>0</v>
      </c>
    </row>
    <row r="1848" spans="1:17" ht="12.75">
      <c r="A1848" s="144" t="s">
        <v>2017</v>
      </c>
      <c r="B1848" s="148"/>
      <c r="C1848" s="128" t="s">
        <v>41</v>
      </c>
      <c r="D1848" s="128">
        <v>1</v>
      </c>
      <c r="E1848" s="107" t="s">
        <v>2010</v>
      </c>
      <c r="F1848" s="118">
        <f>G1848*137</f>
        <v>4256.59</v>
      </c>
      <c r="G1848" s="209">
        <v>31.07</v>
      </c>
      <c r="H1848" s="183">
        <v>1</v>
      </c>
      <c r="I1848" s="184" t="s">
        <v>42</v>
      </c>
      <c r="J1848" s="128"/>
      <c r="K1848" s="180" t="s">
        <v>2016</v>
      </c>
      <c r="L1848" s="143" t="s">
        <v>198</v>
      </c>
      <c r="M1848" s="321">
        <v>105</v>
      </c>
      <c r="N1848" s="128" t="s">
        <v>44</v>
      </c>
      <c r="O1848" s="128" t="s">
        <v>41</v>
      </c>
      <c r="P1848" s="128">
        <v>1</v>
      </c>
      <c r="Q1848" s="126">
        <f>(D1848*G1848)*B1848</f>
        <v>0</v>
      </c>
    </row>
    <row r="1849" spans="1:17" ht="12.75">
      <c r="A1849" s="144" t="s">
        <v>2018</v>
      </c>
      <c r="B1849" s="148"/>
      <c r="C1849" s="128" t="s">
        <v>41</v>
      </c>
      <c r="D1849" s="128">
        <v>1</v>
      </c>
      <c r="E1849" s="107" t="s">
        <v>2010</v>
      </c>
      <c r="F1849" s="118">
        <f>G1849*137</f>
        <v>4562.099999999999</v>
      </c>
      <c r="G1849" s="209">
        <v>33.3</v>
      </c>
      <c r="H1849" s="183">
        <v>1</v>
      </c>
      <c r="I1849" s="184" t="s">
        <v>42</v>
      </c>
      <c r="J1849" s="128"/>
      <c r="K1849" s="180" t="s">
        <v>2019</v>
      </c>
      <c r="L1849" s="143" t="s">
        <v>198</v>
      </c>
      <c r="M1849" s="321">
        <v>105</v>
      </c>
      <c r="N1849" s="128" t="s">
        <v>44</v>
      </c>
      <c r="O1849" s="128" t="s">
        <v>41</v>
      </c>
      <c r="P1849" s="128">
        <v>1</v>
      </c>
      <c r="Q1849" s="126">
        <f>(D1849*G1849)*B1849</f>
        <v>0</v>
      </c>
    </row>
    <row r="1850" spans="1:17" ht="12.75">
      <c r="A1850" s="144" t="s">
        <v>2020</v>
      </c>
      <c r="B1850" s="148"/>
      <c r="C1850" s="128" t="s">
        <v>41</v>
      </c>
      <c r="D1850" s="128">
        <v>1</v>
      </c>
      <c r="E1850" s="107" t="s">
        <v>2015</v>
      </c>
      <c r="F1850" s="118">
        <f>G1850*137</f>
        <v>4112.74</v>
      </c>
      <c r="G1850" s="209">
        <v>30.02</v>
      </c>
      <c r="H1850" s="183">
        <v>1</v>
      </c>
      <c r="I1850" s="184" t="s">
        <v>42</v>
      </c>
      <c r="J1850" s="143"/>
      <c r="K1850" s="180" t="s">
        <v>2021</v>
      </c>
      <c r="L1850" s="143" t="s">
        <v>104</v>
      </c>
      <c r="M1850" s="321">
        <v>106</v>
      </c>
      <c r="N1850" s="128" t="s">
        <v>44</v>
      </c>
      <c r="O1850" s="128" t="s">
        <v>41</v>
      </c>
      <c r="P1850" s="128">
        <v>1</v>
      </c>
      <c r="Q1850" s="126">
        <f>(D1850*G1850)*B1850</f>
        <v>0</v>
      </c>
    </row>
    <row r="1851" spans="1:17" ht="12.75">
      <c r="A1851" s="144" t="s">
        <v>2022</v>
      </c>
      <c r="B1851" s="148"/>
      <c r="C1851" s="128" t="s">
        <v>41</v>
      </c>
      <c r="D1851" s="128">
        <v>1</v>
      </c>
      <c r="E1851" s="107" t="s">
        <v>2010</v>
      </c>
      <c r="F1851" s="118">
        <f>G1851*137</f>
        <v>4008.6200000000003</v>
      </c>
      <c r="G1851" s="209">
        <v>29.26</v>
      </c>
      <c r="H1851" s="183">
        <v>1</v>
      </c>
      <c r="I1851" s="184" t="s">
        <v>42</v>
      </c>
      <c r="J1851" s="143"/>
      <c r="K1851" s="180" t="s">
        <v>2021</v>
      </c>
      <c r="L1851" s="143" t="s">
        <v>198</v>
      </c>
      <c r="M1851" s="321">
        <v>106</v>
      </c>
      <c r="N1851" s="128" t="s">
        <v>44</v>
      </c>
      <c r="O1851" s="128" t="s">
        <v>41</v>
      </c>
      <c r="P1851" s="128">
        <v>1</v>
      </c>
      <c r="Q1851" s="126">
        <f>(D1851*G1851)*B1851</f>
        <v>0</v>
      </c>
    </row>
    <row r="1852" spans="1:17" ht="12.75">
      <c r="A1852" s="113" t="s">
        <v>2023</v>
      </c>
      <c r="B1852" s="148"/>
      <c r="C1852" s="115" t="s">
        <v>41</v>
      </c>
      <c r="D1852" s="115">
        <v>1</v>
      </c>
      <c r="E1852" s="314" t="s">
        <v>2015</v>
      </c>
      <c r="F1852" s="118">
        <f>G1852*137</f>
        <v>4384</v>
      </c>
      <c r="G1852" s="361">
        <v>32</v>
      </c>
      <c r="H1852" s="362">
        <v>1</v>
      </c>
      <c r="I1852" s="363" t="s">
        <v>42</v>
      </c>
      <c r="J1852" s="124"/>
      <c r="K1852" s="256" t="s">
        <v>2024</v>
      </c>
      <c r="L1852" s="124" t="s">
        <v>104</v>
      </c>
      <c r="M1852" s="322">
        <v>106</v>
      </c>
      <c r="N1852" s="115" t="s">
        <v>44</v>
      </c>
      <c r="O1852" s="115" t="s">
        <v>41</v>
      </c>
      <c r="P1852" s="115">
        <v>1</v>
      </c>
      <c r="Q1852" s="126">
        <f>(D1852*G1852)*B1852</f>
        <v>0</v>
      </c>
    </row>
    <row r="1853" spans="1:17" ht="12.75">
      <c r="A1853" s="144" t="s">
        <v>2025</v>
      </c>
      <c r="B1853" s="148"/>
      <c r="C1853" s="128" t="s">
        <v>41</v>
      </c>
      <c r="D1853" s="128">
        <v>1</v>
      </c>
      <c r="E1853" s="107" t="s">
        <v>2010</v>
      </c>
      <c r="F1853" s="118">
        <f>G1853*137</f>
        <v>5352.59</v>
      </c>
      <c r="G1853" s="209">
        <v>39.07</v>
      </c>
      <c r="H1853" s="183">
        <v>1</v>
      </c>
      <c r="I1853" s="184" t="s">
        <v>42</v>
      </c>
      <c r="J1853" s="128"/>
      <c r="K1853" s="180" t="s">
        <v>2026</v>
      </c>
      <c r="L1853" s="143" t="s">
        <v>198</v>
      </c>
      <c r="M1853" s="321">
        <v>106</v>
      </c>
      <c r="N1853" s="128" t="s">
        <v>44</v>
      </c>
      <c r="O1853" s="128" t="s">
        <v>41</v>
      </c>
      <c r="P1853" s="128">
        <v>1</v>
      </c>
      <c r="Q1853" s="126">
        <f>(D1853*G1853)*B1853</f>
        <v>0</v>
      </c>
    </row>
    <row r="1854" spans="1:17" ht="12.75">
      <c r="A1854" s="144" t="s">
        <v>2027</v>
      </c>
      <c r="B1854" s="148"/>
      <c r="C1854" s="128" t="s">
        <v>41</v>
      </c>
      <c r="D1854" s="128">
        <v>1</v>
      </c>
      <c r="E1854" s="107" t="s">
        <v>2010</v>
      </c>
      <c r="F1854" s="118">
        <f>G1854*137</f>
        <v>5162.16</v>
      </c>
      <c r="G1854" s="209">
        <v>37.68</v>
      </c>
      <c r="H1854" s="183">
        <v>1</v>
      </c>
      <c r="I1854" s="184" t="s">
        <v>42</v>
      </c>
      <c r="J1854" s="128"/>
      <c r="K1854" s="180" t="s">
        <v>2028</v>
      </c>
      <c r="L1854" s="143" t="s">
        <v>198</v>
      </c>
      <c r="M1854" s="321">
        <v>106</v>
      </c>
      <c r="N1854" s="128" t="s">
        <v>44</v>
      </c>
      <c r="O1854" s="128" t="s">
        <v>41</v>
      </c>
      <c r="P1854" s="128">
        <v>1</v>
      </c>
      <c r="Q1854" s="126">
        <f>(D1854*G1854)*B1854</f>
        <v>0</v>
      </c>
    </row>
    <row r="1855" spans="1:17" ht="12.75">
      <c r="A1855" s="144" t="s">
        <v>2029</v>
      </c>
      <c r="B1855" s="148"/>
      <c r="C1855" s="128" t="s">
        <v>41</v>
      </c>
      <c r="D1855" s="128">
        <v>1</v>
      </c>
      <c r="E1855" s="107" t="s">
        <v>2010</v>
      </c>
      <c r="F1855" s="118">
        <f>G1855*137</f>
        <v>4930.63</v>
      </c>
      <c r="G1855" s="209">
        <v>35.99</v>
      </c>
      <c r="H1855" s="183">
        <v>1</v>
      </c>
      <c r="I1855" s="184" t="s">
        <v>42</v>
      </c>
      <c r="J1855" s="143"/>
      <c r="K1855" s="180" t="s">
        <v>2030</v>
      </c>
      <c r="L1855" s="143" t="s">
        <v>198</v>
      </c>
      <c r="M1855" s="321">
        <v>106</v>
      </c>
      <c r="N1855" s="128" t="s">
        <v>44</v>
      </c>
      <c r="O1855" s="128" t="s">
        <v>41</v>
      </c>
      <c r="P1855" s="128">
        <v>1</v>
      </c>
      <c r="Q1855" s="126">
        <f>(D1855*G1855)*B1855</f>
        <v>0</v>
      </c>
    </row>
    <row r="1856" spans="1:17" ht="12.75">
      <c r="A1856" s="144" t="s">
        <v>2031</v>
      </c>
      <c r="B1856" s="114"/>
      <c r="C1856" s="128" t="s">
        <v>41</v>
      </c>
      <c r="D1856" s="128">
        <v>1</v>
      </c>
      <c r="E1856" s="107" t="s">
        <v>2032</v>
      </c>
      <c r="F1856" s="118">
        <f>G1856*137</f>
        <v>9740.699999999999</v>
      </c>
      <c r="G1856" s="209">
        <v>71.1</v>
      </c>
      <c r="H1856" s="183">
        <v>1</v>
      </c>
      <c r="I1856" s="184" t="s">
        <v>42</v>
      </c>
      <c r="J1856" s="143"/>
      <c r="K1856" s="180" t="s">
        <v>2033</v>
      </c>
      <c r="L1856" s="143"/>
      <c r="M1856" s="321">
        <v>107</v>
      </c>
      <c r="N1856" s="128" t="s">
        <v>44</v>
      </c>
      <c r="O1856" s="128" t="s">
        <v>41</v>
      </c>
      <c r="P1856" s="128">
        <v>1</v>
      </c>
      <c r="Q1856" s="126">
        <f>(D1856*G1856)*B1856</f>
        <v>0</v>
      </c>
    </row>
    <row r="1857" spans="1:17" ht="12.75">
      <c r="A1857" s="144" t="s">
        <v>2034</v>
      </c>
      <c r="B1857" s="114"/>
      <c r="C1857" s="128" t="s">
        <v>41</v>
      </c>
      <c r="D1857" s="128">
        <v>1</v>
      </c>
      <c r="E1857" s="107" t="s">
        <v>2032</v>
      </c>
      <c r="F1857" s="118">
        <f>G1857*137</f>
        <v>8540.58</v>
      </c>
      <c r="G1857" s="209">
        <v>62.34</v>
      </c>
      <c r="H1857" s="183">
        <v>1</v>
      </c>
      <c r="I1857" s="184" t="s">
        <v>42</v>
      </c>
      <c r="J1857" s="143"/>
      <c r="K1857" s="180" t="s">
        <v>2035</v>
      </c>
      <c r="L1857" s="143" t="s">
        <v>687</v>
      </c>
      <c r="M1857" s="321">
        <v>107</v>
      </c>
      <c r="N1857" s="128" t="s">
        <v>44</v>
      </c>
      <c r="O1857" s="128" t="s">
        <v>41</v>
      </c>
      <c r="P1857" s="128">
        <v>1</v>
      </c>
      <c r="Q1857" s="126">
        <f>(D1857*G1857)*B1857</f>
        <v>0</v>
      </c>
    </row>
    <row r="1858" spans="1:17" ht="12.75">
      <c r="A1858" s="144" t="s">
        <v>2036</v>
      </c>
      <c r="B1858" s="148"/>
      <c r="C1858" s="128" t="s">
        <v>41</v>
      </c>
      <c r="D1858" s="128">
        <v>1</v>
      </c>
      <c r="E1858" s="107" t="s">
        <v>2015</v>
      </c>
      <c r="F1858" s="118">
        <f>G1858*137</f>
        <v>4347.01</v>
      </c>
      <c r="G1858" s="142">
        <v>31.73</v>
      </c>
      <c r="H1858" s="183">
        <v>1</v>
      </c>
      <c r="I1858" s="184" t="s">
        <v>42</v>
      </c>
      <c r="J1858" s="128"/>
      <c r="K1858" s="180" t="s">
        <v>2037</v>
      </c>
      <c r="L1858" s="143" t="s">
        <v>104</v>
      </c>
      <c r="M1858" s="321">
        <v>107</v>
      </c>
      <c r="N1858" s="128" t="s">
        <v>44</v>
      </c>
      <c r="O1858" s="128" t="s">
        <v>41</v>
      </c>
      <c r="P1858" s="128">
        <v>1</v>
      </c>
      <c r="Q1858" s="126">
        <f>(D1858*G1858)*B1858</f>
        <v>0</v>
      </c>
    </row>
    <row r="1859" spans="1:17" ht="12.75">
      <c r="A1859" s="144" t="s">
        <v>2038</v>
      </c>
      <c r="B1859" s="148"/>
      <c r="C1859" s="128" t="s">
        <v>41</v>
      </c>
      <c r="D1859" s="128">
        <v>1</v>
      </c>
      <c r="E1859" s="107" t="s">
        <v>2010</v>
      </c>
      <c r="F1859" s="118">
        <f>G1859*137</f>
        <v>4099.04</v>
      </c>
      <c r="G1859" s="142">
        <v>29.92</v>
      </c>
      <c r="H1859" s="183">
        <v>1</v>
      </c>
      <c r="I1859" s="184" t="s">
        <v>42</v>
      </c>
      <c r="J1859" s="128"/>
      <c r="K1859" s="180" t="s">
        <v>2037</v>
      </c>
      <c r="L1859" s="143" t="s">
        <v>198</v>
      </c>
      <c r="M1859" s="321">
        <v>107</v>
      </c>
      <c r="N1859" s="128" t="s">
        <v>44</v>
      </c>
      <c r="O1859" s="128" t="s">
        <v>41</v>
      </c>
      <c r="P1859" s="128">
        <v>1</v>
      </c>
      <c r="Q1859" s="126">
        <f>(D1859*G1859)*B1859</f>
        <v>0</v>
      </c>
    </row>
    <row r="1860" spans="1:17" ht="12.75">
      <c r="A1860" s="144" t="s">
        <v>2039</v>
      </c>
      <c r="B1860" s="148"/>
      <c r="C1860" s="128" t="s">
        <v>41</v>
      </c>
      <c r="D1860" s="128">
        <v>1</v>
      </c>
      <c r="E1860" s="107" t="s">
        <v>2010</v>
      </c>
      <c r="F1860" s="118">
        <f>G1860*137</f>
        <v>4256.59</v>
      </c>
      <c r="G1860" s="142">
        <v>31.07</v>
      </c>
      <c r="H1860" s="183">
        <v>1</v>
      </c>
      <c r="I1860" s="184" t="s">
        <v>42</v>
      </c>
      <c r="J1860" s="128"/>
      <c r="K1860" s="180" t="s">
        <v>2040</v>
      </c>
      <c r="L1860" s="143" t="s">
        <v>198</v>
      </c>
      <c r="M1860" s="321">
        <v>107</v>
      </c>
      <c r="N1860" s="128" t="s">
        <v>44</v>
      </c>
      <c r="O1860" s="128" t="s">
        <v>41</v>
      </c>
      <c r="P1860" s="128">
        <v>1</v>
      </c>
      <c r="Q1860" s="126">
        <f>(D1860*G1860)*B1860</f>
        <v>0</v>
      </c>
    </row>
    <row r="1861" spans="1:17" ht="12.75">
      <c r="A1861" s="144" t="s">
        <v>2041</v>
      </c>
      <c r="B1861" s="148"/>
      <c r="C1861" s="128" t="s">
        <v>41</v>
      </c>
      <c r="D1861" s="128">
        <v>1</v>
      </c>
      <c r="E1861" s="107" t="s">
        <v>2015</v>
      </c>
      <c r="F1861" s="118">
        <f>G1861*137</f>
        <v>4268.92</v>
      </c>
      <c r="G1861" s="142">
        <v>31.16</v>
      </c>
      <c r="H1861" s="183">
        <v>1</v>
      </c>
      <c r="I1861" s="184" t="s">
        <v>42</v>
      </c>
      <c r="J1861" s="128"/>
      <c r="K1861" s="180" t="s">
        <v>2042</v>
      </c>
      <c r="L1861" s="143" t="s">
        <v>104</v>
      </c>
      <c r="M1861" s="321">
        <v>108</v>
      </c>
      <c r="N1861" s="128" t="s">
        <v>44</v>
      </c>
      <c r="O1861" s="128" t="s">
        <v>41</v>
      </c>
      <c r="P1861" s="128">
        <v>1</v>
      </c>
      <c r="Q1861" s="126">
        <f>(D1861*G1861)*B1861</f>
        <v>0</v>
      </c>
    </row>
    <row r="1862" spans="1:17" ht="12.75">
      <c r="A1862" s="144" t="s">
        <v>2043</v>
      </c>
      <c r="B1862" s="148"/>
      <c r="C1862" s="128" t="s">
        <v>41</v>
      </c>
      <c r="D1862" s="128">
        <v>1</v>
      </c>
      <c r="E1862" s="107" t="s">
        <v>2010</v>
      </c>
      <c r="F1862" s="118">
        <f>G1862*137</f>
        <v>4571.69</v>
      </c>
      <c r="G1862" s="142">
        <v>33.37</v>
      </c>
      <c r="H1862" s="183">
        <v>1</v>
      </c>
      <c r="I1862" s="184" t="s">
        <v>42</v>
      </c>
      <c r="J1862" s="128"/>
      <c r="K1862" s="180" t="s">
        <v>2042</v>
      </c>
      <c r="L1862" s="143" t="s">
        <v>198</v>
      </c>
      <c r="M1862" s="321">
        <v>108</v>
      </c>
      <c r="N1862" s="128" t="s">
        <v>44</v>
      </c>
      <c r="O1862" s="128" t="s">
        <v>41</v>
      </c>
      <c r="P1862" s="128">
        <v>1</v>
      </c>
      <c r="Q1862" s="126">
        <f>(D1862*G1862)*B1862</f>
        <v>0</v>
      </c>
    </row>
    <row r="1863" spans="1:17" ht="12.75">
      <c r="A1863" s="144" t="s">
        <v>2044</v>
      </c>
      <c r="B1863" s="148"/>
      <c r="C1863" s="128" t="s">
        <v>41</v>
      </c>
      <c r="D1863" s="128">
        <v>1</v>
      </c>
      <c r="E1863" s="107" t="s">
        <v>2015</v>
      </c>
      <c r="F1863" s="118">
        <f>G1863*137</f>
        <v>4612.79</v>
      </c>
      <c r="G1863" s="142">
        <v>33.67</v>
      </c>
      <c r="H1863" s="183">
        <v>1</v>
      </c>
      <c r="I1863" s="184" t="s">
        <v>42</v>
      </c>
      <c r="J1863" s="128"/>
      <c r="K1863" s="180" t="s">
        <v>2045</v>
      </c>
      <c r="L1863" s="143" t="s">
        <v>104</v>
      </c>
      <c r="M1863" s="321">
        <v>108</v>
      </c>
      <c r="N1863" s="128" t="s">
        <v>44</v>
      </c>
      <c r="O1863" s="128" t="s">
        <v>41</v>
      </c>
      <c r="P1863" s="128">
        <v>1</v>
      </c>
      <c r="Q1863" s="126">
        <f>(D1863*G1863)*B1863</f>
        <v>0</v>
      </c>
    </row>
    <row r="1864" spans="1:17" ht="12.75">
      <c r="A1864" s="144" t="s">
        <v>2046</v>
      </c>
      <c r="B1864" s="148"/>
      <c r="C1864" s="128" t="s">
        <v>41</v>
      </c>
      <c r="D1864" s="128">
        <v>1</v>
      </c>
      <c r="E1864" s="107" t="s">
        <v>2010</v>
      </c>
      <c r="F1864" s="118">
        <f>G1864*137</f>
        <v>4911.45</v>
      </c>
      <c r="G1864" s="142">
        <v>35.85</v>
      </c>
      <c r="H1864" s="183">
        <v>1</v>
      </c>
      <c r="I1864" s="184" t="s">
        <v>42</v>
      </c>
      <c r="J1864" s="128"/>
      <c r="K1864" s="180" t="s">
        <v>2045</v>
      </c>
      <c r="L1864" s="143" t="s">
        <v>198</v>
      </c>
      <c r="M1864" s="321">
        <v>108</v>
      </c>
      <c r="N1864" s="128" t="s">
        <v>44</v>
      </c>
      <c r="O1864" s="128" t="s">
        <v>41</v>
      </c>
      <c r="P1864" s="128">
        <v>1</v>
      </c>
      <c r="Q1864" s="126">
        <f>(D1864*G1864)*B1864</f>
        <v>0</v>
      </c>
    </row>
    <row r="1865" spans="1:17" ht="12.75">
      <c r="A1865" s="144" t="s">
        <v>2047</v>
      </c>
      <c r="B1865" s="114"/>
      <c r="C1865" s="128" t="s">
        <v>41</v>
      </c>
      <c r="D1865" s="128">
        <v>1</v>
      </c>
      <c r="E1865" s="107" t="s">
        <v>2015</v>
      </c>
      <c r="F1865" s="118">
        <f>G1865*137</f>
        <v>4581.28</v>
      </c>
      <c r="G1865" s="142">
        <v>33.44</v>
      </c>
      <c r="H1865" s="183">
        <v>1</v>
      </c>
      <c r="I1865" s="184" t="s">
        <v>42</v>
      </c>
      <c r="J1865" s="128"/>
      <c r="K1865" s="180" t="s">
        <v>2048</v>
      </c>
      <c r="L1865" s="143" t="s">
        <v>104</v>
      </c>
      <c r="M1865" s="321">
        <v>108</v>
      </c>
      <c r="N1865" s="128" t="s">
        <v>44</v>
      </c>
      <c r="O1865" s="128" t="s">
        <v>41</v>
      </c>
      <c r="P1865" s="128">
        <v>1</v>
      </c>
      <c r="Q1865" s="126">
        <f>(D1865*G1865)*B1865</f>
        <v>0</v>
      </c>
    </row>
    <row r="1866" spans="1:17" ht="12.75">
      <c r="A1866" s="144" t="s">
        <v>2049</v>
      </c>
      <c r="B1866" s="114"/>
      <c r="C1866" s="128" t="s">
        <v>41</v>
      </c>
      <c r="D1866" s="128">
        <v>1</v>
      </c>
      <c r="E1866" s="107" t="s">
        <v>2010</v>
      </c>
      <c r="F1866" s="118">
        <f>G1866*137</f>
        <v>4810.07</v>
      </c>
      <c r="G1866" s="142">
        <v>35.11</v>
      </c>
      <c r="H1866" s="183">
        <v>1</v>
      </c>
      <c r="I1866" s="184" t="s">
        <v>42</v>
      </c>
      <c r="J1866" s="128"/>
      <c r="K1866" s="180" t="s">
        <v>2048</v>
      </c>
      <c r="L1866" s="143" t="s">
        <v>198</v>
      </c>
      <c r="M1866" s="321">
        <v>108</v>
      </c>
      <c r="N1866" s="128" t="s">
        <v>44</v>
      </c>
      <c r="O1866" s="128" t="s">
        <v>41</v>
      </c>
      <c r="P1866" s="128">
        <v>1</v>
      </c>
      <c r="Q1866" s="126">
        <f>(D1866*G1866)*B1866</f>
        <v>0</v>
      </c>
    </row>
    <row r="1867" spans="1:17" ht="12.75">
      <c r="A1867" s="113" t="s">
        <v>2050</v>
      </c>
      <c r="B1867" s="114"/>
      <c r="C1867" s="115" t="s">
        <v>41</v>
      </c>
      <c r="D1867" s="115">
        <v>1</v>
      </c>
      <c r="E1867" s="314" t="s">
        <v>2015</v>
      </c>
      <c r="F1867" s="118">
        <f>G1867*137</f>
        <v>5374.509999999999</v>
      </c>
      <c r="G1867" s="119">
        <v>39.23</v>
      </c>
      <c r="H1867" s="362">
        <v>1</v>
      </c>
      <c r="I1867" s="363" t="s">
        <v>42</v>
      </c>
      <c r="J1867" s="115"/>
      <c r="K1867" s="256" t="s">
        <v>2051</v>
      </c>
      <c r="L1867" s="124" t="s">
        <v>104</v>
      </c>
      <c r="M1867" s="322">
        <v>108</v>
      </c>
      <c r="N1867" s="115" t="s">
        <v>44</v>
      </c>
      <c r="O1867" s="115" t="s">
        <v>41</v>
      </c>
      <c r="P1867" s="115">
        <v>1</v>
      </c>
      <c r="Q1867" s="126">
        <f>(D1867*G1867)*B1867</f>
        <v>0</v>
      </c>
    </row>
    <row r="1868" spans="1:17" ht="12.75">
      <c r="A1868" s="144" t="s">
        <v>2052</v>
      </c>
      <c r="B1868" s="114"/>
      <c r="C1868" s="128" t="s">
        <v>41</v>
      </c>
      <c r="D1868" s="128">
        <v>1</v>
      </c>
      <c r="E1868" s="107" t="s">
        <v>2010</v>
      </c>
      <c r="F1868" s="118">
        <f>G1868*137</f>
        <v>5908.81</v>
      </c>
      <c r="G1868" s="142">
        <v>43.13</v>
      </c>
      <c r="H1868" s="183">
        <v>1</v>
      </c>
      <c r="I1868" s="184" t="s">
        <v>42</v>
      </c>
      <c r="J1868" s="128"/>
      <c r="K1868" s="180" t="s">
        <v>2051</v>
      </c>
      <c r="L1868" s="143" t="s">
        <v>198</v>
      </c>
      <c r="M1868" s="321">
        <v>108</v>
      </c>
      <c r="N1868" s="128" t="s">
        <v>44</v>
      </c>
      <c r="O1868" s="128" t="s">
        <v>41</v>
      </c>
      <c r="P1868" s="128">
        <v>1</v>
      </c>
      <c r="Q1868" s="126">
        <f>(D1868*G1868)*B1868</f>
        <v>0</v>
      </c>
    </row>
    <row r="1869" spans="1:17" ht="12.75">
      <c r="A1869" s="144" t="s">
        <v>2053</v>
      </c>
      <c r="B1869" s="148"/>
      <c r="C1869" s="128" t="s">
        <v>41</v>
      </c>
      <c r="D1869" s="128">
        <v>1</v>
      </c>
      <c r="E1869" s="107" t="s">
        <v>2010</v>
      </c>
      <c r="F1869" s="118">
        <f>G1869*137</f>
        <v>4730.610000000001</v>
      </c>
      <c r="G1869" s="142">
        <v>34.53</v>
      </c>
      <c r="H1869" s="183">
        <v>1</v>
      </c>
      <c r="I1869" s="184" t="s">
        <v>42</v>
      </c>
      <c r="J1869" s="128"/>
      <c r="K1869" s="180" t="s">
        <v>2054</v>
      </c>
      <c r="L1869" s="143" t="s">
        <v>198</v>
      </c>
      <c r="M1869" s="321">
        <v>109</v>
      </c>
      <c r="N1869" s="128" t="s">
        <v>44</v>
      </c>
      <c r="O1869" s="128" t="s">
        <v>41</v>
      </c>
      <c r="P1869" s="128">
        <v>1</v>
      </c>
      <c r="Q1869" s="126">
        <f>(D1869*G1869)*B1869</f>
        <v>0</v>
      </c>
    </row>
    <row r="1870" spans="1:17" ht="12.75">
      <c r="A1870" s="144" t="s">
        <v>2055</v>
      </c>
      <c r="B1870" s="114"/>
      <c r="C1870" s="128" t="s">
        <v>41</v>
      </c>
      <c r="D1870" s="128">
        <v>1</v>
      </c>
      <c r="E1870" s="107" t="s">
        <v>2056</v>
      </c>
      <c r="F1870" s="118">
        <f>G1870*137</f>
        <v>5660.84</v>
      </c>
      <c r="G1870" s="142">
        <v>41.32</v>
      </c>
      <c r="H1870" s="183">
        <v>1</v>
      </c>
      <c r="I1870" s="184" t="s">
        <v>42</v>
      </c>
      <c r="J1870" s="128"/>
      <c r="K1870" s="180" t="s">
        <v>2057</v>
      </c>
      <c r="L1870" s="143" t="s">
        <v>1429</v>
      </c>
      <c r="M1870" s="321">
        <v>109</v>
      </c>
      <c r="N1870" s="128" t="s">
        <v>44</v>
      </c>
      <c r="O1870" s="128" t="s">
        <v>41</v>
      </c>
      <c r="P1870" s="128">
        <v>1</v>
      </c>
      <c r="Q1870" s="126">
        <f>(D1870*G1870)*B1870</f>
        <v>0</v>
      </c>
    </row>
    <row r="1871" spans="1:17" ht="12.75">
      <c r="A1871" s="144" t="s">
        <v>2058</v>
      </c>
      <c r="B1871" s="114"/>
      <c r="C1871" s="128" t="s">
        <v>41</v>
      </c>
      <c r="D1871" s="128">
        <v>1</v>
      </c>
      <c r="E1871" s="107" t="s">
        <v>2056</v>
      </c>
      <c r="F1871" s="118">
        <f>G1871*137</f>
        <v>4562.099999999999</v>
      </c>
      <c r="G1871" s="142">
        <v>33.3</v>
      </c>
      <c r="H1871" s="183">
        <v>1</v>
      </c>
      <c r="I1871" s="184" t="s">
        <v>42</v>
      </c>
      <c r="J1871" s="143"/>
      <c r="K1871" s="180" t="s">
        <v>2059</v>
      </c>
      <c r="L1871" s="143" t="s">
        <v>1429</v>
      </c>
      <c r="M1871" s="321">
        <v>109</v>
      </c>
      <c r="N1871" s="128" t="s">
        <v>44</v>
      </c>
      <c r="O1871" s="128" t="s">
        <v>41</v>
      </c>
      <c r="P1871" s="128">
        <v>1</v>
      </c>
      <c r="Q1871" s="126">
        <f>(D1871*G1871)*B1871</f>
        <v>0</v>
      </c>
    </row>
    <row r="1872" spans="1:17" ht="12.75">
      <c r="A1872" s="144" t="s">
        <v>2060</v>
      </c>
      <c r="B1872" s="114"/>
      <c r="C1872" s="128" t="s">
        <v>41</v>
      </c>
      <c r="D1872" s="128">
        <v>1</v>
      </c>
      <c r="E1872" s="107" t="s">
        <v>2015</v>
      </c>
      <c r="F1872" s="118">
        <f>G1872*137</f>
        <v>4768.97</v>
      </c>
      <c r="G1872" s="142">
        <v>34.81</v>
      </c>
      <c r="H1872" s="183">
        <v>1</v>
      </c>
      <c r="I1872" s="184" t="s">
        <v>42</v>
      </c>
      <c r="J1872" s="128"/>
      <c r="K1872" s="180" t="s">
        <v>2061</v>
      </c>
      <c r="L1872" s="143" t="s">
        <v>104</v>
      </c>
      <c r="M1872" s="321">
        <v>109</v>
      </c>
      <c r="N1872" s="128" t="s">
        <v>44</v>
      </c>
      <c r="O1872" s="128" t="s">
        <v>41</v>
      </c>
      <c r="P1872" s="128">
        <v>1</v>
      </c>
      <c r="Q1872" s="126">
        <f>(D1872*G1872)*B1872</f>
        <v>0</v>
      </c>
    </row>
    <row r="1873" spans="1:17" ht="12.75">
      <c r="A1873" s="144" t="s">
        <v>2062</v>
      </c>
      <c r="B1873" s="114"/>
      <c r="C1873" s="128" t="s">
        <v>41</v>
      </c>
      <c r="D1873" s="128">
        <v>1</v>
      </c>
      <c r="E1873" s="107" t="s">
        <v>2010</v>
      </c>
      <c r="F1873" s="118">
        <f>G1873*137</f>
        <v>4692.25</v>
      </c>
      <c r="G1873" s="142">
        <v>34.25</v>
      </c>
      <c r="H1873" s="183">
        <v>1</v>
      </c>
      <c r="I1873" s="184" t="s">
        <v>42</v>
      </c>
      <c r="J1873" s="128"/>
      <c r="K1873" s="180" t="s">
        <v>2061</v>
      </c>
      <c r="L1873" s="143" t="s">
        <v>198</v>
      </c>
      <c r="M1873" s="321">
        <v>109</v>
      </c>
      <c r="N1873" s="128" t="s">
        <v>44</v>
      </c>
      <c r="O1873" s="128" t="s">
        <v>41</v>
      </c>
      <c r="P1873" s="128">
        <v>1</v>
      </c>
      <c r="Q1873" s="126">
        <f>(D1873*G1873)*B1873</f>
        <v>0</v>
      </c>
    </row>
    <row r="1874" spans="1:17" ht="12.75">
      <c r="A1874" s="144" t="s">
        <v>2063</v>
      </c>
      <c r="B1874" s="114"/>
      <c r="C1874" s="128" t="s">
        <v>41</v>
      </c>
      <c r="D1874" s="128">
        <v>1</v>
      </c>
      <c r="E1874" s="107" t="s">
        <v>2010</v>
      </c>
      <c r="F1874" s="118">
        <f>G1874*137</f>
        <v>5371.77</v>
      </c>
      <c r="G1874" s="142">
        <v>39.21</v>
      </c>
      <c r="H1874" s="183">
        <v>1</v>
      </c>
      <c r="I1874" s="184" t="s">
        <v>42</v>
      </c>
      <c r="J1874" s="128"/>
      <c r="K1874" s="180" t="s">
        <v>2064</v>
      </c>
      <c r="L1874" s="143" t="s">
        <v>198</v>
      </c>
      <c r="M1874" s="321">
        <v>110</v>
      </c>
      <c r="N1874" s="128" t="s">
        <v>44</v>
      </c>
      <c r="O1874" s="128" t="s">
        <v>41</v>
      </c>
      <c r="P1874" s="128">
        <v>1</v>
      </c>
      <c r="Q1874" s="126">
        <f>(D1874*G1874)*B1874</f>
        <v>0</v>
      </c>
    </row>
    <row r="1875" spans="1:17" ht="12.75">
      <c r="A1875" s="144" t="s">
        <v>2065</v>
      </c>
      <c r="B1875" s="114"/>
      <c r="C1875" s="128" t="s">
        <v>41</v>
      </c>
      <c r="D1875" s="128">
        <v>1</v>
      </c>
      <c r="E1875" s="107" t="s">
        <v>2010</v>
      </c>
      <c r="F1875" s="118">
        <f>G1875*137</f>
        <v>4575.8</v>
      </c>
      <c r="G1875" s="142">
        <v>33.4</v>
      </c>
      <c r="H1875" s="183">
        <v>1</v>
      </c>
      <c r="I1875" s="184" t="s">
        <v>42</v>
      </c>
      <c r="J1875" s="128"/>
      <c r="K1875" s="180" t="s">
        <v>2066</v>
      </c>
      <c r="L1875" s="143" t="s">
        <v>198</v>
      </c>
      <c r="M1875" s="321">
        <v>110</v>
      </c>
      <c r="N1875" s="128" t="s">
        <v>44</v>
      </c>
      <c r="O1875" s="128" t="s">
        <v>41</v>
      </c>
      <c r="P1875" s="128">
        <v>1</v>
      </c>
      <c r="Q1875" s="126">
        <f>(D1875*G1875)*B1875</f>
        <v>0</v>
      </c>
    </row>
    <row r="1876" spans="1:17" ht="12.75">
      <c r="A1876" s="144" t="s">
        <v>2067</v>
      </c>
      <c r="B1876" s="114"/>
      <c r="C1876" s="128" t="s">
        <v>41</v>
      </c>
      <c r="D1876" s="128">
        <v>1</v>
      </c>
      <c r="E1876" s="107" t="s">
        <v>2068</v>
      </c>
      <c r="F1876" s="118">
        <f>G1876*137</f>
        <v>4803.22</v>
      </c>
      <c r="G1876" s="142">
        <v>35.06</v>
      </c>
      <c r="H1876" s="183">
        <v>1</v>
      </c>
      <c r="I1876" s="184" t="s">
        <v>42</v>
      </c>
      <c r="J1876" s="128"/>
      <c r="K1876" s="180" t="s">
        <v>2069</v>
      </c>
      <c r="L1876" s="143" t="s">
        <v>198</v>
      </c>
      <c r="M1876" s="321">
        <v>110</v>
      </c>
      <c r="N1876" s="128" t="s">
        <v>44</v>
      </c>
      <c r="O1876" s="128" t="s">
        <v>41</v>
      </c>
      <c r="P1876" s="128">
        <v>1</v>
      </c>
      <c r="Q1876" s="126">
        <f>(D1876*G1876)*B1876</f>
        <v>0</v>
      </c>
    </row>
    <row r="1877" spans="1:17" ht="12.75">
      <c r="A1877" s="144" t="s">
        <v>2070</v>
      </c>
      <c r="B1877" s="114"/>
      <c r="C1877" s="128" t="s">
        <v>41</v>
      </c>
      <c r="D1877" s="128">
        <v>1</v>
      </c>
      <c r="E1877" s="107" t="s">
        <v>2068</v>
      </c>
      <c r="F1877" s="118">
        <f>G1877*137</f>
        <v>5281.349999999999</v>
      </c>
      <c r="G1877" s="142">
        <v>38.55</v>
      </c>
      <c r="H1877" s="183">
        <v>1</v>
      </c>
      <c r="I1877" s="184" t="s">
        <v>42</v>
      </c>
      <c r="J1877" s="128"/>
      <c r="K1877" s="180" t="s">
        <v>2071</v>
      </c>
      <c r="L1877" s="143" t="s">
        <v>198</v>
      </c>
      <c r="M1877" s="321">
        <v>110</v>
      </c>
      <c r="N1877" s="128" t="s">
        <v>44</v>
      </c>
      <c r="O1877" s="128" t="s">
        <v>41</v>
      </c>
      <c r="P1877" s="128">
        <v>1</v>
      </c>
      <c r="Q1877" s="126">
        <f>(D1877*G1877)*B1877</f>
        <v>0</v>
      </c>
    </row>
    <row r="1878" spans="1:17" ht="12.75">
      <c r="A1878" s="144" t="s">
        <v>2072</v>
      </c>
      <c r="B1878" s="148"/>
      <c r="C1878" s="128" t="s">
        <v>41</v>
      </c>
      <c r="D1878" s="128">
        <v>1</v>
      </c>
      <c r="E1878" s="107" t="s">
        <v>2015</v>
      </c>
      <c r="F1878" s="118">
        <f>G1878*137</f>
        <v>5707.419999999999</v>
      </c>
      <c r="G1878" s="142">
        <v>41.66</v>
      </c>
      <c r="H1878" s="183">
        <v>1</v>
      </c>
      <c r="I1878" s="184" t="s">
        <v>42</v>
      </c>
      <c r="J1878" s="143"/>
      <c r="K1878" s="180" t="s">
        <v>2073</v>
      </c>
      <c r="L1878" s="143" t="s">
        <v>104</v>
      </c>
      <c r="M1878" s="321">
        <v>111</v>
      </c>
      <c r="N1878" s="128" t="s">
        <v>44</v>
      </c>
      <c r="O1878" s="128" t="s">
        <v>41</v>
      </c>
      <c r="P1878" s="128">
        <v>1</v>
      </c>
      <c r="Q1878" s="126">
        <f>(D1878*G1878)*B1878</f>
        <v>0</v>
      </c>
    </row>
    <row r="1879" spans="1:17" ht="12.75">
      <c r="A1879" s="144" t="s">
        <v>2074</v>
      </c>
      <c r="B1879" s="148"/>
      <c r="C1879" s="128" t="s">
        <v>41</v>
      </c>
      <c r="D1879" s="128">
        <v>1</v>
      </c>
      <c r="E1879" s="107" t="s">
        <v>2010</v>
      </c>
      <c r="F1879" s="118">
        <f>G1879*137</f>
        <v>5870.45</v>
      </c>
      <c r="G1879" s="142">
        <v>42.85</v>
      </c>
      <c r="H1879" s="183">
        <v>1</v>
      </c>
      <c r="I1879" s="184" t="s">
        <v>42</v>
      </c>
      <c r="J1879" s="143"/>
      <c r="K1879" s="180" t="s">
        <v>2073</v>
      </c>
      <c r="L1879" s="143" t="s">
        <v>198</v>
      </c>
      <c r="M1879" s="321">
        <v>111</v>
      </c>
      <c r="N1879" s="128" t="s">
        <v>44</v>
      </c>
      <c r="O1879" s="128" t="s">
        <v>41</v>
      </c>
      <c r="P1879" s="128">
        <v>1</v>
      </c>
      <c r="Q1879" s="126">
        <f>(D1879*G1879)*B1879</f>
        <v>0</v>
      </c>
    </row>
    <row r="1880" spans="1:17" ht="12.75">
      <c r="A1880" s="144" t="s">
        <v>2075</v>
      </c>
      <c r="B1880" s="148"/>
      <c r="C1880" s="128" t="s">
        <v>41</v>
      </c>
      <c r="D1880" s="128">
        <v>1</v>
      </c>
      <c r="E1880" s="107" t="s">
        <v>2015</v>
      </c>
      <c r="F1880" s="118">
        <f>G1880*137</f>
        <v>4944.330000000001</v>
      </c>
      <c r="G1880" s="142">
        <v>36.09</v>
      </c>
      <c r="H1880" s="183">
        <v>1</v>
      </c>
      <c r="I1880" s="184" t="s">
        <v>42</v>
      </c>
      <c r="J1880" s="128"/>
      <c r="K1880" s="180" t="s">
        <v>2076</v>
      </c>
      <c r="L1880" s="143" t="s">
        <v>104</v>
      </c>
      <c r="M1880" s="321">
        <v>111</v>
      </c>
      <c r="N1880" s="128" t="s">
        <v>44</v>
      </c>
      <c r="O1880" s="128" t="s">
        <v>41</v>
      </c>
      <c r="P1880" s="128">
        <v>1</v>
      </c>
      <c r="Q1880" s="126">
        <f>(D1880*G1880)*B1880</f>
        <v>0</v>
      </c>
    </row>
    <row r="1881" spans="1:17" ht="12.75">
      <c r="A1881" s="144" t="s">
        <v>2077</v>
      </c>
      <c r="B1881" s="148"/>
      <c r="C1881" s="128" t="s">
        <v>41</v>
      </c>
      <c r="D1881" s="128">
        <v>1</v>
      </c>
      <c r="E1881" s="107" t="s">
        <v>2010</v>
      </c>
      <c r="F1881" s="118">
        <f>G1881*137</f>
        <v>5125.169999999999</v>
      </c>
      <c r="G1881" s="142">
        <v>37.41</v>
      </c>
      <c r="H1881" s="183">
        <v>1</v>
      </c>
      <c r="I1881" s="184" t="s">
        <v>42</v>
      </c>
      <c r="J1881" s="128"/>
      <c r="K1881" s="180" t="s">
        <v>2076</v>
      </c>
      <c r="L1881" s="143" t="s">
        <v>198</v>
      </c>
      <c r="M1881" s="321">
        <v>111</v>
      </c>
      <c r="N1881" s="128" t="s">
        <v>44</v>
      </c>
      <c r="O1881" s="128" t="s">
        <v>41</v>
      </c>
      <c r="P1881" s="128">
        <v>1</v>
      </c>
      <c r="Q1881" s="126">
        <f>(D1881*G1881)*B1881</f>
        <v>0</v>
      </c>
    </row>
    <row r="1882" spans="1:17" ht="12.75">
      <c r="A1882" s="144" t="s">
        <v>2078</v>
      </c>
      <c r="B1882" s="148"/>
      <c r="C1882" s="128" t="s">
        <v>41</v>
      </c>
      <c r="D1882" s="128">
        <v>1</v>
      </c>
      <c r="E1882" s="107" t="s">
        <v>2010</v>
      </c>
      <c r="F1882" s="118">
        <f>G1882*137</f>
        <v>5438.900000000001</v>
      </c>
      <c r="G1882" s="142">
        <v>39.7</v>
      </c>
      <c r="H1882" s="183">
        <v>1</v>
      </c>
      <c r="I1882" s="184" t="s">
        <v>42</v>
      </c>
      <c r="J1882" s="128"/>
      <c r="K1882" s="180" t="s">
        <v>2079</v>
      </c>
      <c r="L1882" s="143" t="s">
        <v>198</v>
      </c>
      <c r="M1882" s="321">
        <v>111</v>
      </c>
      <c r="N1882" s="128" t="s">
        <v>44</v>
      </c>
      <c r="O1882" s="128" t="s">
        <v>41</v>
      </c>
      <c r="P1882" s="128">
        <v>1</v>
      </c>
      <c r="Q1882" s="126">
        <f>(D1882*G1882)*B1882</f>
        <v>0</v>
      </c>
    </row>
    <row r="1883" spans="1:17" ht="12.75">
      <c r="A1883" s="144" t="s">
        <v>2080</v>
      </c>
      <c r="B1883" s="148"/>
      <c r="C1883" s="128" t="s">
        <v>41</v>
      </c>
      <c r="D1883" s="128">
        <v>1</v>
      </c>
      <c r="E1883" s="107" t="s">
        <v>2010</v>
      </c>
      <c r="F1883" s="118">
        <f>G1883*137</f>
        <v>5797.84</v>
      </c>
      <c r="G1883" s="142">
        <v>42.32</v>
      </c>
      <c r="H1883" s="183">
        <v>1</v>
      </c>
      <c r="I1883" s="184" t="s">
        <v>42</v>
      </c>
      <c r="J1883" s="128"/>
      <c r="K1883" s="180" t="s">
        <v>2081</v>
      </c>
      <c r="L1883" s="143" t="s">
        <v>198</v>
      </c>
      <c r="M1883" s="321">
        <v>111</v>
      </c>
      <c r="N1883" s="128" t="s">
        <v>44</v>
      </c>
      <c r="O1883" s="128" t="s">
        <v>41</v>
      </c>
      <c r="P1883" s="128">
        <v>1</v>
      </c>
      <c r="Q1883" s="126">
        <f>(D1883*G1883)*B1883</f>
        <v>0</v>
      </c>
    </row>
    <row r="1884" spans="1:17" ht="12.75">
      <c r="A1884" s="144" t="s">
        <v>2082</v>
      </c>
      <c r="B1884" s="114"/>
      <c r="C1884" s="128" t="s">
        <v>41</v>
      </c>
      <c r="D1884" s="128">
        <v>1</v>
      </c>
      <c r="E1884" s="107" t="s">
        <v>2010</v>
      </c>
      <c r="F1884" s="118">
        <f>G1884*137</f>
        <v>6258.16</v>
      </c>
      <c r="G1884" s="142">
        <v>45.68</v>
      </c>
      <c r="H1884" s="183">
        <v>1</v>
      </c>
      <c r="I1884" s="184" t="s">
        <v>42</v>
      </c>
      <c r="J1884" s="128"/>
      <c r="K1884" s="180" t="s">
        <v>2083</v>
      </c>
      <c r="L1884" s="143" t="s">
        <v>198</v>
      </c>
      <c r="M1884" s="321">
        <v>112</v>
      </c>
      <c r="N1884" s="128" t="s">
        <v>44</v>
      </c>
      <c r="O1884" s="128" t="s">
        <v>41</v>
      </c>
      <c r="P1884" s="128">
        <v>1</v>
      </c>
      <c r="Q1884" s="126">
        <f>(D1884*G1884)*B1884</f>
        <v>0</v>
      </c>
    </row>
    <row r="1885" spans="1:17" ht="12.75">
      <c r="A1885" s="144" t="s">
        <v>2084</v>
      </c>
      <c r="B1885" s="114"/>
      <c r="C1885" s="128" t="s">
        <v>41</v>
      </c>
      <c r="D1885" s="128">
        <v>1</v>
      </c>
      <c r="E1885" s="107" t="s">
        <v>2010</v>
      </c>
      <c r="F1885" s="118">
        <f>G1885*137</f>
        <v>9509.17</v>
      </c>
      <c r="G1885" s="142">
        <v>69.41</v>
      </c>
      <c r="H1885" s="183">
        <v>1</v>
      </c>
      <c r="I1885" s="184" t="s">
        <v>42</v>
      </c>
      <c r="J1885" s="128"/>
      <c r="K1885" s="180" t="s">
        <v>2085</v>
      </c>
      <c r="L1885" s="143" t="s">
        <v>198</v>
      </c>
      <c r="M1885" s="321">
        <v>112</v>
      </c>
      <c r="N1885" s="128" t="s">
        <v>44</v>
      </c>
      <c r="O1885" s="128" t="s">
        <v>41</v>
      </c>
      <c r="P1885" s="128">
        <v>1</v>
      </c>
      <c r="Q1885" s="126">
        <f>(D1885*G1885)*B1885</f>
        <v>0</v>
      </c>
    </row>
    <row r="1886" spans="1:17" ht="12.75">
      <c r="A1886" s="144" t="s">
        <v>2086</v>
      </c>
      <c r="B1886" s="114"/>
      <c r="C1886" s="128" t="s">
        <v>41</v>
      </c>
      <c r="D1886" s="128">
        <v>1</v>
      </c>
      <c r="E1886" s="107" t="s">
        <v>2010</v>
      </c>
      <c r="F1886" s="118">
        <f>G1886*137</f>
        <v>6032.110000000001</v>
      </c>
      <c r="G1886" s="142">
        <v>44.03</v>
      </c>
      <c r="H1886" s="183">
        <v>1</v>
      </c>
      <c r="I1886" s="184" t="s">
        <v>42</v>
      </c>
      <c r="J1886" s="143"/>
      <c r="K1886" s="180" t="s">
        <v>2087</v>
      </c>
      <c r="L1886" s="143" t="s">
        <v>198</v>
      </c>
      <c r="M1886" s="321">
        <v>112</v>
      </c>
      <c r="N1886" s="128" t="s">
        <v>44</v>
      </c>
      <c r="O1886" s="128" t="s">
        <v>41</v>
      </c>
      <c r="P1886" s="128">
        <v>1</v>
      </c>
      <c r="Q1886" s="126">
        <f>(D1886*G1886)*B1886</f>
        <v>0</v>
      </c>
    </row>
    <row r="1887" spans="1:17" ht="12.75">
      <c r="A1887" s="144" t="s">
        <v>2088</v>
      </c>
      <c r="B1887" s="114"/>
      <c r="C1887" s="128" t="s">
        <v>41</v>
      </c>
      <c r="D1887" s="128">
        <v>1</v>
      </c>
      <c r="E1887" s="107" t="s">
        <v>2015</v>
      </c>
      <c r="F1887" s="118">
        <f>G1887*137</f>
        <v>5700.57</v>
      </c>
      <c r="G1887" s="142">
        <v>41.61</v>
      </c>
      <c r="H1887" s="183">
        <v>1</v>
      </c>
      <c r="I1887" s="184" t="s">
        <v>42</v>
      </c>
      <c r="J1887" s="128"/>
      <c r="K1887" s="180" t="s">
        <v>2089</v>
      </c>
      <c r="L1887" s="143" t="s">
        <v>104</v>
      </c>
      <c r="M1887" s="321">
        <v>112</v>
      </c>
      <c r="N1887" s="128" t="s">
        <v>44</v>
      </c>
      <c r="O1887" s="128" t="s">
        <v>41</v>
      </c>
      <c r="P1887" s="128">
        <v>1</v>
      </c>
      <c r="Q1887" s="126">
        <f>(D1887*G1887)*B1887</f>
        <v>0</v>
      </c>
    </row>
    <row r="1888" spans="1:17" ht="12.75">
      <c r="A1888" s="144" t="s">
        <v>2090</v>
      </c>
      <c r="B1888" s="114"/>
      <c r="C1888" s="128" t="s">
        <v>41</v>
      </c>
      <c r="D1888" s="128">
        <v>1</v>
      </c>
      <c r="E1888" s="107" t="s">
        <v>2010</v>
      </c>
      <c r="F1888" s="118">
        <f>G1888*137</f>
        <v>5952.650000000001</v>
      </c>
      <c r="G1888" s="142">
        <v>43.45</v>
      </c>
      <c r="H1888" s="183">
        <v>1</v>
      </c>
      <c r="I1888" s="184" t="s">
        <v>42</v>
      </c>
      <c r="J1888" s="128"/>
      <c r="K1888" s="180" t="s">
        <v>2089</v>
      </c>
      <c r="L1888" s="143" t="s">
        <v>198</v>
      </c>
      <c r="M1888" s="321">
        <v>112</v>
      </c>
      <c r="N1888" s="128" t="s">
        <v>44</v>
      </c>
      <c r="O1888" s="128" t="s">
        <v>41</v>
      </c>
      <c r="P1888" s="128">
        <v>1</v>
      </c>
      <c r="Q1888" s="126">
        <f>(D1888*G1888)*B1888</f>
        <v>0</v>
      </c>
    </row>
    <row r="1889" spans="1:17" ht="12.75">
      <c r="A1889" s="144" t="s">
        <v>2091</v>
      </c>
      <c r="B1889" s="114"/>
      <c r="C1889" s="128" t="s">
        <v>41</v>
      </c>
      <c r="D1889" s="128">
        <v>1</v>
      </c>
      <c r="E1889" s="107" t="s">
        <v>2010</v>
      </c>
      <c r="F1889" s="118">
        <f>G1889*137</f>
        <v>5830.72</v>
      </c>
      <c r="G1889" s="142">
        <v>42.56</v>
      </c>
      <c r="H1889" s="183">
        <v>1</v>
      </c>
      <c r="I1889" s="184" t="s">
        <v>42</v>
      </c>
      <c r="J1889" s="128"/>
      <c r="K1889" s="180" t="s">
        <v>2092</v>
      </c>
      <c r="L1889" s="143" t="s">
        <v>198</v>
      </c>
      <c r="M1889" s="321">
        <v>113</v>
      </c>
      <c r="N1889" s="128" t="s">
        <v>44</v>
      </c>
      <c r="O1889" s="128" t="s">
        <v>41</v>
      </c>
      <c r="P1889" s="128">
        <v>1</v>
      </c>
      <c r="Q1889" s="126">
        <f>(D1889*G1889)*B1889</f>
        <v>0</v>
      </c>
    </row>
    <row r="1890" spans="1:17" ht="12.75">
      <c r="A1890" s="144" t="s">
        <v>2093</v>
      </c>
      <c r="B1890" s="114"/>
      <c r="C1890" s="128" t="s">
        <v>41</v>
      </c>
      <c r="D1890" s="128">
        <v>1</v>
      </c>
      <c r="E1890" s="107" t="s">
        <v>2010</v>
      </c>
      <c r="F1890" s="118">
        <f>G1890*137</f>
        <v>7947.37</v>
      </c>
      <c r="G1890" s="142">
        <v>58.01</v>
      </c>
      <c r="H1890" s="183">
        <v>1</v>
      </c>
      <c r="I1890" s="184" t="s">
        <v>42</v>
      </c>
      <c r="J1890" s="128"/>
      <c r="K1890" s="180" t="s">
        <v>2094</v>
      </c>
      <c r="L1890" s="143" t="s">
        <v>198</v>
      </c>
      <c r="M1890" s="321">
        <v>113</v>
      </c>
      <c r="N1890" s="128" t="s">
        <v>44</v>
      </c>
      <c r="O1890" s="128" t="s">
        <v>41</v>
      </c>
      <c r="P1890" s="128">
        <v>1</v>
      </c>
      <c r="Q1890" s="126">
        <f>(D1890*G1890)*B1890</f>
        <v>0</v>
      </c>
    </row>
    <row r="1891" spans="1:17" ht="12.75">
      <c r="A1891" s="144" t="s">
        <v>2095</v>
      </c>
      <c r="B1891" s="114"/>
      <c r="C1891" s="128" t="s">
        <v>41</v>
      </c>
      <c r="D1891" s="128">
        <v>1</v>
      </c>
      <c r="E1891" s="107" t="s">
        <v>2010</v>
      </c>
      <c r="F1891" s="118">
        <f>G1891*137</f>
        <v>7795.3</v>
      </c>
      <c r="G1891" s="142">
        <v>56.9</v>
      </c>
      <c r="H1891" s="183">
        <v>1</v>
      </c>
      <c r="I1891" s="184" t="s">
        <v>42</v>
      </c>
      <c r="J1891" s="128"/>
      <c r="K1891" s="180" t="s">
        <v>2096</v>
      </c>
      <c r="L1891" s="143" t="s">
        <v>198</v>
      </c>
      <c r="M1891" s="321">
        <v>113</v>
      </c>
      <c r="N1891" s="128" t="s">
        <v>44</v>
      </c>
      <c r="O1891" s="128" t="s">
        <v>41</v>
      </c>
      <c r="P1891" s="128">
        <v>1</v>
      </c>
      <c r="Q1891" s="126">
        <f>(D1891*G1891)*B1891</f>
        <v>0</v>
      </c>
    </row>
    <row r="1892" spans="1:17" ht="12.75">
      <c r="A1892" s="144" t="s">
        <v>2097</v>
      </c>
      <c r="B1892" s="114"/>
      <c r="C1892" s="128" t="s">
        <v>41</v>
      </c>
      <c r="D1892" s="128">
        <v>1</v>
      </c>
      <c r="E1892" s="107" t="s">
        <v>2010</v>
      </c>
      <c r="F1892" s="118">
        <f>G1892*137</f>
        <v>8063.82</v>
      </c>
      <c r="G1892" s="142">
        <v>58.86</v>
      </c>
      <c r="H1892" s="183">
        <v>1</v>
      </c>
      <c r="I1892" s="184" t="s">
        <v>42</v>
      </c>
      <c r="J1892" s="128"/>
      <c r="K1892" s="180" t="s">
        <v>2098</v>
      </c>
      <c r="L1892" s="143" t="s">
        <v>198</v>
      </c>
      <c r="M1892" s="321">
        <v>113</v>
      </c>
      <c r="N1892" s="128" t="s">
        <v>44</v>
      </c>
      <c r="O1892" s="128" t="s">
        <v>41</v>
      </c>
      <c r="P1892" s="128">
        <v>1</v>
      </c>
      <c r="Q1892" s="126">
        <f>(D1892*G1892)*B1892</f>
        <v>0</v>
      </c>
    </row>
    <row r="1893" spans="1:17" ht="12.75">
      <c r="A1893" s="144" t="s">
        <v>2099</v>
      </c>
      <c r="B1893" s="114"/>
      <c r="C1893" s="128" t="s">
        <v>41</v>
      </c>
      <c r="D1893" s="128">
        <v>1</v>
      </c>
      <c r="E1893" s="107" t="s">
        <v>2010</v>
      </c>
      <c r="F1893" s="118">
        <f>G1893*137</f>
        <v>7239.080000000001</v>
      </c>
      <c r="G1893" s="142">
        <v>52.84</v>
      </c>
      <c r="H1893" s="183">
        <v>1</v>
      </c>
      <c r="I1893" s="184" t="s">
        <v>42</v>
      </c>
      <c r="J1893" s="143"/>
      <c r="K1893" s="180" t="s">
        <v>2100</v>
      </c>
      <c r="L1893" s="143" t="s">
        <v>198</v>
      </c>
      <c r="M1893" s="321">
        <v>114</v>
      </c>
      <c r="N1893" s="128" t="s">
        <v>44</v>
      </c>
      <c r="O1893" s="128" t="s">
        <v>41</v>
      </c>
      <c r="P1893" s="128">
        <v>1</v>
      </c>
      <c r="Q1893" s="126">
        <f>(D1893*G1893)*B1893</f>
        <v>0</v>
      </c>
    </row>
    <row r="1894" spans="1:17" ht="12.75">
      <c r="A1894" s="144" t="s">
        <v>2101</v>
      </c>
      <c r="B1894" s="114"/>
      <c r="C1894" s="128" t="s">
        <v>41</v>
      </c>
      <c r="D1894" s="128">
        <v>1</v>
      </c>
      <c r="E1894" s="107" t="s">
        <v>2010</v>
      </c>
      <c r="F1894" s="118">
        <f>G1894*137</f>
        <v>6073.21</v>
      </c>
      <c r="G1894" s="142">
        <v>44.33</v>
      </c>
      <c r="H1894" s="183">
        <v>1</v>
      </c>
      <c r="I1894" s="184" t="s">
        <v>42</v>
      </c>
      <c r="J1894" s="128"/>
      <c r="K1894" s="180" t="s">
        <v>2102</v>
      </c>
      <c r="L1894" s="143" t="s">
        <v>198</v>
      </c>
      <c r="M1894" s="321">
        <v>114</v>
      </c>
      <c r="N1894" s="128" t="s">
        <v>44</v>
      </c>
      <c r="O1894" s="128" t="s">
        <v>41</v>
      </c>
      <c r="P1894" s="128">
        <v>1</v>
      </c>
      <c r="Q1894" s="126">
        <f>(D1894*G1894)*B1894</f>
        <v>0</v>
      </c>
    </row>
    <row r="1895" spans="1:17" ht="12.75">
      <c r="A1895" s="144" t="s">
        <v>2103</v>
      </c>
      <c r="B1895" s="114"/>
      <c r="C1895" s="128" t="s">
        <v>41</v>
      </c>
      <c r="D1895" s="128">
        <v>1</v>
      </c>
      <c r="E1895" s="107" t="s">
        <v>2010</v>
      </c>
      <c r="F1895" s="118">
        <f>G1895*137</f>
        <v>8174.79</v>
      </c>
      <c r="G1895" s="142">
        <v>59.67</v>
      </c>
      <c r="H1895" s="183">
        <v>1</v>
      </c>
      <c r="I1895" s="184" t="s">
        <v>42</v>
      </c>
      <c r="J1895" s="143"/>
      <c r="K1895" s="180" t="s">
        <v>2104</v>
      </c>
      <c r="L1895" s="143" t="s">
        <v>198</v>
      </c>
      <c r="M1895" s="321">
        <v>114</v>
      </c>
      <c r="N1895" s="128" t="s">
        <v>44</v>
      </c>
      <c r="O1895" s="128" t="s">
        <v>41</v>
      </c>
      <c r="P1895" s="128">
        <v>1</v>
      </c>
      <c r="Q1895" s="126">
        <f>(D1895*G1895)*B1895</f>
        <v>0</v>
      </c>
    </row>
    <row r="1896" spans="1:17" ht="12.75">
      <c r="A1896" s="144" t="s">
        <v>2105</v>
      </c>
      <c r="B1896" s="114"/>
      <c r="C1896" s="128" t="s">
        <v>41</v>
      </c>
      <c r="D1896" s="128">
        <v>1</v>
      </c>
      <c r="E1896" s="107" t="s">
        <v>2015</v>
      </c>
      <c r="F1896" s="118">
        <f>G1896*137</f>
        <v>6019.78</v>
      </c>
      <c r="G1896" s="142">
        <v>43.94</v>
      </c>
      <c r="H1896" s="183">
        <v>1</v>
      </c>
      <c r="I1896" s="184" t="s">
        <v>42</v>
      </c>
      <c r="J1896" s="143"/>
      <c r="K1896" s="180" t="s">
        <v>2106</v>
      </c>
      <c r="L1896" s="143" t="s">
        <v>104</v>
      </c>
      <c r="M1896" s="321">
        <v>114</v>
      </c>
      <c r="N1896" s="128" t="s">
        <v>44</v>
      </c>
      <c r="O1896" s="128" t="s">
        <v>41</v>
      </c>
      <c r="P1896" s="128">
        <v>1</v>
      </c>
      <c r="Q1896" s="126">
        <f>(D1896*G1896)*B1896</f>
        <v>0</v>
      </c>
    </row>
    <row r="1897" spans="1:17" ht="12.75">
      <c r="A1897" s="144" t="s">
        <v>2107</v>
      </c>
      <c r="B1897" s="114"/>
      <c r="C1897" s="128" t="s">
        <v>41</v>
      </c>
      <c r="D1897" s="128">
        <v>1</v>
      </c>
      <c r="E1897" s="107" t="s">
        <v>2010</v>
      </c>
      <c r="F1897" s="118">
        <f>G1897*137</f>
        <v>5948.54</v>
      </c>
      <c r="G1897" s="142">
        <v>43.42</v>
      </c>
      <c r="H1897" s="183">
        <v>1</v>
      </c>
      <c r="I1897" s="184" t="s">
        <v>42</v>
      </c>
      <c r="J1897" s="143"/>
      <c r="K1897" s="180" t="s">
        <v>2106</v>
      </c>
      <c r="L1897" s="143" t="s">
        <v>198</v>
      </c>
      <c r="M1897" s="321">
        <v>114</v>
      </c>
      <c r="N1897" s="128" t="s">
        <v>44</v>
      </c>
      <c r="O1897" s="128" t="s">
        <v>41</v>
      </c>
      <c r="P1897" s="128">
        <v>1</v>
      </c>
      <c r="Q1897" s="126">
        <f>(D1897*G1897)*B1897</f>
        <v>0</v>
      </c>
    </row>
    <row r="1898" spans="1:17" ht="12.75">
      <c r="A1898" s="144" t="s">
        <v>2108</v>
      </c>
      <c r="B1898" s="114"/>
      <c r="C1898" s="128" t="s">
        <v>41</v>
      </c>
      <c r="D1898" s="128">
        <v>1</v>
      </c>
      <c r="E1898" s="203" t="s">
        <v>2010</v>
      </c>
      <c r="F1898" s="118">
        <f>G1898*137</f>
        <v>6064.990000000001</v>
      </c>
      <c r="G1898" s="142">
        <v>44.27</v>
      </c>
      <c r="H1898" s="183">
        <v>1</v>
      </c>
      <c r="I1898" s="184" t="s">
        <v>42</v>
      </c>
      <c r="J1898" s="143"/>
      <c r="K1898" s="180" t="s">
        <v>2109</v>
      </c>
      <c r="L1898" s="143" t="s">
        <v>198</v>
      </c>
      <c r="M1898" s="321">
        <v>115</v>
      </c>
      <c r="N1898" s="128" t="s">
        <v>44</v>
      </c>
      <c r="O1898" s="128" t="s">
        <v>41</v>
      </c>
      <c r="P1898" s="128">
        <v>1</v>
      </c>
      <c r="Q1898" s="126">
        <f>(D1898*G1898)*B1898</f>
        <v>0</v>
      </c>
    </row>
    <row r="1899" spans="1:17" ht="12.75">
      <c r="A1899" s="144" t="s">
        <v>2110</v>
      </c>
      <c r="B1899" s="114"/>
      <c r="C1899" s="128" t="s">
        <v>41</v>
      </c>
      <c r="D1899" s="128">
        <v>1</v>
      </c>
      <c r="E1899" s="203" t="s">
        <v>2010</v>
      </c>
      <c r="F1899" s="118">
        <f>G1899*137</f>
        <v>6499.28</v>
      </c>
      <c r="G1899" s="142">
        <v>47.44</v>
      </c>
      <c r="H1899" s="183">
        <v>1</v>
      </c>
      <c r="I1899" s="184" t="s">
        <v>42</v>
      </c>
      <c r="J1899" s="143"/>
      <c r="K1899" s="180" t="s">
        <v>2111</v>
      </c>
      <c r="L1899" s="143" t="s">
        <v>198</v>
      </c>
      <c r="M1899" s="321">
        <v>115</v>
      </c>
      <c r="N1899" s="128" t="s">
        <v>44</v>
      </c>
      <c r="O1899" s="128" t="s">
        <v>41</v>
      </c>
      <c r="P1899" s="128">
        <v>1</v>
      </c>
      <c r="Q1899" s="126">
        <f>(D1899*G1899)*B1899</f>
        <v>0</v>
      </c>
    </row>
    <row r="1900" spans="1:17" ht="12.75">
      <c r="A1900" s="144" t="s">
        <v>2112</v>
      </c>
      <c r="B1900" s="114"/>
      <c r="C1900" s="128" t="s">
        <v>41</v>
      </c>
      <c r="D1900" s="128">
        <v>1</v>
      </c>
      <c r="E1900" s="203" t="s">
        <v>2010</v>
      </c>
      <c r="F1900" s="118">
        <f>G1900*137</f>
        <v>5244.360000000001</v>
      </c>
      <c r="G1900" s="142">
        <v>38.28</v>
      </c>
      <c r="H1900" s="183">
        <v>1</v>
      </c>
      <c r="I1900" s="184" t="s">
        <v>42</v>
      </c>
      <c r="J1900" s="143"/>
      <c r="K1900" s="135" t="s">
        <v>2113</v>
      </c>
      <c r="L1900" s="143" t="s">
        <v>198</v>
      </c>
      <c r="M1900" s="321">
        <v>115</v>
      </c>
      <c r="N1900" s="128" t="s">
        <v>44</v>
      </c>
      <c r="O1900" s="128" t="s">
        <v>41</v>
      </c>
      <c r="P1900" s="128">
        <v>1</v>
      </c>
      <c r="Q1900" s="126">
        <f>(D1900*G1900)*B1900</f>
        <v>0</v>
      </c>
    </row>
    <row r="1901" spans="1:17" ht="12.75">
      <c r="A1901" s="144" t="s">
        <v>2114</v>
      </c>
      <c r="B1901" s="114"/>
      <c r="C1901" s="128" t="s">
        <v>41</v>
      </c>
      <c r="D1901" s="128">
        <v>1</v>
      </c>
      <c r="E1901" s="203" t="s">
        <v>2015</v>
      </c>
      <c r="F1901" s="118">
        <f>G1901*137</f>
        <v>5077.22</v>
      </c>
      <c r="G1901" s="142">
        <v>37.06</v>
      </c>
      <c r="H1901" s="183">
        <v>1</v>
      </c>
      <c r="I1901" s="184" t="s">
        <v>42</v>
      </c>
      <c r="J1901" s="143"/>
      <c r="K1901" s="135" t="s">
        <v>2115</v>
      </c>
      <c r="L1901" s="143" t="s">
        <v>104</v>
      </c>
      <c r="M1901" s="321">
        <v>115</v>
      </c>
      <c r="N1901" s="128" t="s">
        <v>44</v>
      </c>
      <c r="O1901" s="128" t="s">
        <v>41</v>
      </c>
      <c r="P1901" s="128">
        <v>1</v>
      </c>
      <c r="Q1901" s="126">
        <f>(D1901*G1901)*B1901</f>
        <v>0</v>
      </c>
    </row>
    <row r="1902" spans="1:17" ht="12.75">
      <c r="A1902" s="144" t="s">
        <v>2116</v>
      </c>
      <c r="B1902" s="114"/>
      <c r="C1902" s="128" t="s">
        <v>41</v>
      </c>
      <c r="D1902" s="128">
        <v>1</v>
      </c>
      <c r="E1902" s="203" t="s">
        <v>2010</v>
      </c>
      <c r="F1902" s="118">
        <f>G1902*137</f>
        <v>5306.009999999999</v>
      </c>
      <c r="G1902" s="142">
        <v>38.73</v>
      </c>
      <c r="H1902" s="183">
        <v>1</v>
      </c>
      <c r="I1902" s="184" t="s">
        <v>42</v>
      </c>
      <c r="J1902" s="143"/>
      <c r="K1902" s="135" t="s">
        <v>2115</v>
      </c>
      <c r="L1902" s="143" t="s">
        <v>198</v>
      </c>
      <c r="M1902" s="321">
        <v>115</v>
      </c>
      <c r="N1902" s="128" t="s">
        <v>44</v>
      </c>
      <c r="O1902" s="128" t="s">
        <v>41</v>
      </c>
      <c r="P1902" s="128">
        <v>1</v>
      </c>
      <c r="Q1902" s="126">
        <f>(D1902*G1902)*B1902</f>
        <v>0</v>
      </c>
    </row>
    <row r="1903" spans="1:17" ht="12.75">
      <c r="A1903" s="113" t="s">
        <v>2117</v>
      </c>
      <c r="B1903" s="114"/>
      <c r="C1903" s="115" t="s">
        <v>41</v>
      </c>
      <c r="D1903" s="115">
        <v>1</v>
      </c>
      <c r="E1903" s="251" t="s">
        <v>2010</v>
      </c>
      <c r="F1903" s="118">
        <f>G1903*137</f>
        <v>4615.53</v>
      </c>
      <c r="G1903" s="119">
        <v>33.69</v>
      </c>
      <c r="H1903" s="362">
        <v>1</v>
      </c>
      <c r="I1903" s="363" t="s">
        <v>42</v>
      </c>
      <c r="J1903" s="124"/>
      <c r="K1903" s="123" t="s">
        <v>2118</v>
      </c>
      <c r="L1903" s="124" t="s">
        <v>198</v>
      </c>
      <c r="M1903" s="322">
        <v>116</v>
      </c>
      <c r="N1903" s="115" t="s">
        <v>44</v>
      </c>
      <c r="O1903" s="115" t="s">
        <v>41</v>
      </c>
      <c r="P1903" s="115">
        <v>1</v>
      </c>
      <c r="Q1903" s="126">
        <f>(D1903*G1903)*B1903</f>
        <v>0</v>
      </c>
    </row>
    <row r="1904" spans="1:17" ht="12.75">
      <c r="A1904" s="113" t="s">
        <v>2119</v>
      </c>
      <c r="B1904" s="114"/>
      <c r="C1904" s="115" t="s">
        <v>41</v>
      </c>
      <c r="D1904" s="115">
        <v>1</v>
      </c>
      <c r="E1904" s="251" t="s">
        <v>2010</v>
      </c>
      <c r="F1904" s="118">
        <f>G1904*137</f>
        <v>6274.599999999999</v>
      </c>
      <c r="G1904" s="119">
        <v>45.8</v>
      </c>
      <c r="H1904" s="362">
        <v>1</v>
      </c>
      <c r="I1904" s="363" t="s">
        <v>42</v>
      </c>
      <c r="J1904" s="124"/>
      <c r="K1904" s="123" t="s">
        <v>2120</v>
      </c>
      <c r="L1904" s="124" t="s">
        <v>198</v>
      </c>
      <c r="M1904" s="322">
        <v>116</v>
      </c>
      <c r="N1904" s="115" t="s">
        <v>44</v>
      </c>
      <c r="O1904" s="115" t="s">
        <v>41</v>
      </c>
      <c r="P1904" s="115">
        <v>1</v>
      </c>
      <c r="Q1904" s="126">
        <f>(D1904*G1904)*B1904</f>
        <v>0</v>
      </c>
    </row>
    <row r="1905" spans="1:17" ht="12.75">
      <c r="A1905" s="144" t="s">
        <v>2121</v>
      </c>
      <c r="B1905" s="114"/>
      <c r="C1905" s="128" t="s">
        <v>41</v>
      </c>
      <c r="D1905" s="128">
        <v>1</v>
      </c>
      <c r="E1905" s="203" t="s">
        <v>2010</v>
      </c>
      <c r="F1905" s="118">
        <f>G1905*137</f>
        <v>5792.360000000001</v>
      </c>
      <c r="G1905" s="142">
        <v>42.28</v>
      </c>
      <c r="H1905" s="183">
        <v>1</v>
      </c>
      <c r="I1905" s="184" t="s">
        <v>42</v>
      </c>
      <c r="J1905" s="143"/>
      <c r="K1905" s="135" t="s">
        <v>2122</v>
      </c>
      <c r="L1905" s="143" t="s">
        <v>198</v>
      </c>
      <c r="M1905" s="321">
        <v>116</v>
      </c>
      <c r="N1905" s="128" t="s">
        <v>44</v>
      </c>
      <c r="O1905" s="128" t="s">
        <v>41</v>
      </c>
      <c r="P1905" s="128">
        <v>1</v>
      </c>
      <c r="Q1905" s="126">
        <f>(D1905*G1905)*B1905</f>
        <v>0</v>
      </c>
    </row>
    <row r="1906" spans="1:17" ht="12.75">
      <c r="A1906" s="144" t="s">
        <v>2123</v>
      </c>
      <c r="B1906" s="114"/>
      <c r="C1906" s="128" t="s">
        <v>41</v>
      </c>
      <c r="D1906" s="128">
        <v>1</v>
      </c>
      <c r="E1906" s="203" t="s">
        <v>2010</v>
      </c>
      <c r="F1906" s="118">
        <f>G1906*137</f>
        <v>6969.19</v>
      </c>
      <c r="G1906" s="142">
        <v>50.87</v>
      </c>
      <c r="H1906" s="183">
        <v>1</v>
      </c>
      <c r="I1906" s="184" t="s">
        <v>42</v>
      </c>
      <c r="J1906" s="143"/>
      <c r="K1906" s="135" t="s">
        <v>2124</v>
      </c>
      <c r="L1906" s="143" t="s">
        <v>198</v>
      </c>
      <c r="M1906" s="321">
        <v>116</v>
      </c>
      <c r="N1906" s="128" t="s">
        <v>44</v>
      </c>
      <c r="O1906" s="128" t="s">
        <v>41</v>
      </c>
      <c r="P1906" s="128">
        <v>1</v>
      </c>
      <c r="Q1906" s="126">
        <f>(D1906*G1906)*B1906</f>
        <v>0</v>
      </c>
    </row>
    <row r="1907" spans="1:17" ht="12.75">
      <c r="A1907" s="144" t="s">
        <v>2125</v>
      </c>
      <c r="B1907" s="114"/>
      <c r="C1907" s="128" t="s">
        <v>41</v>
      </c>
      <c r="D1907" s="128">
        <v>1</v>
      </c>
      <c r="E1907" s="203" t="s">
        <v>2010</v>
      </c>
      <c r="F1907" s="118">
        <f>G1907*137</f>
        <v>5674.54</v>
      </c>
      <c r="G1907" s="142">
        <v>41.42</v>
      </c>
      <c r="H1907" s="183">
        <v>1</v>
      </c>
      <c r="I1907" s="184" t="s">
        <v>42</v>
      </c>
      <c r="J1907" s="143"/>
      <c r="K1907" s="135" t="s">
        <v>2126</v>
      </c>
      <c r="L1907" s="143" t="s">
        <v>198</v>
      </c>
      <c r="M1907" s="321">
        <v>117</v>
      </c>
      <c r="N1907" s="128" t="s">
        <v>44</v>
      </c>
      <c r="O1907" s="128" t="s">
        <v>41</v>
      </c>
      <c r="P1907" s="128">
        <v>1</v>
      </c>
      <c r="Q1907" s="126">
        <f>(D1907*G1907)*B1907</f>
        <v>0</v>
      </c>
    </row>
    <row r="1908" spans="1:17" ht="12.75">
      <c r="A1908" s="144" t="s">
        <v>2127</v>
      </c>
      <c r="B1908" s="114"/>
      <c r="C1908" s="128" t="s">
        <v>41</v>
      </c>
      <c r="D1908" s="128">
        <v>1</v>
      </c>
      <c r="E1908" s="203" t="s">
        <v>2010</v>
      </c>
      <c r="F1908" s="118">
        <f>G1908*137</f>
        <v>7877.5</v>
      </c>
      <c r="G1908" s="142">
        <v>57.5</v>
      </c>
      <c r="H1908" s="183">
        <v>1</v>
      </c>
      <c r="I1908" s="184" t="s">
        <v>42</v>
      </c>
      <c r="J1908" s="143"/>
      <c r="K1908" s="135" t="s">
        <v>2128</v>
      </c>
      <c r="L1908" s="143" t="s">
        <v>198</v>
      </c>
      <c r="M1908" s="321">
        <v>117</v>
      </c>
      <c r="N1908" s="128" t="s">
        <v>44</v>
      </c>
      <c r="O1908" s="128" t="s">
        <v>41</v>
      </c>
      <c r="P1908" s="128">
        <v>1</v>
      </c>
      <c r="Q1908" s="126">
        <f>(D1908*G1908)*B1908</f>
        <v>0</v>
      </c>
    </row>
    <row r="1909" spans="1:17" ht="12.75">
      <c r="A1909" s="144" t="s">
        <v>2129</v>
      </c>
      <c r="B1909" s="114"/>
      <c r="C1909" s="128" t="s">
        <v>41</v>
      </c>
      <c r="D1909" s="128">
        <v>1</v>
      </c>
      <c r="E1909" s="203" t="s">
        <v>2068</v>
      </c>
      <c r="F1909" s="118">
        <f>G1909*137</f>
        <v>6577.37</v>
      </c>
      <c r="G1909" s="142">
        <v>48.01</v>
      </c>
      <c r="H1909" s="183">
        <v>1</v>
      </c>
      <c r="I1909" s="184" t="s">
        <v>42</v>
      </c>
      <c r="J1909" s="128"/>
      <c r="K1909" s="135" t="s">
        <v>2130</v>
      </c>
      <c r="L1909" s="143" t="s">
        <v>323</v>
      </c>
      <c r="M1909" s="321">
        <v>117</v>
      </c>
      <c r="N1909" s="128" t="s">
        <v>44</v>
      </c>
      <c r="O1909" s="128" t="s">
        <v>41</v>
      </c>
      <c r="P1909" s="128">
        <v>1</v>
      </c>
      <c r="Q1909" s="126">
        <f>(D1909*G1909)*B1909</f>
        <v>0</v>
      </c>
    </row>
    <row r="1910" spans="1:17" ht="12.75">
      <c r="A1910" s="144" t="s">
        <v>2131</v>
      </c>
      <c r="B1910" s="114"/>
      <c r="C1910" s="128" t="s">
        <v>41</v>
      </c>
      <c r="D1910" s="128">
        <v>1</v>
      </c>
      <c r="E1910" s="203" t="s">
        <v>2010</v>
      </c>
      <c r="F1910" s="118">
        <f>G1910*137</f>
        <v>7647.34</v>
      </c>
      <c r="G1910" s="142">
        <v>55.82</v>
      </c>
      <c r="H1910" s="183">
        <v>1</v>
      </c>
      <c r="I1910" s="184" t="s">
        <v>42</v>
      </c>
      <c r="J1910" s="128"/>
      <c r="K1910" s="135" t="s">
        <v>2132</v>
      </c>
      <c r="L1910" s="143" t="s">
        <v>125</v>
      </c>
      <c r="M1910" s="321">
        <v>117</v>
      </c>
      <c r="N1910" s="128" t="s">
        <v>44</v>
      </c>
      <c r="O1910" s="128" t="s">
        <v>41</v>
      </c>
      <c r="P1910" s="128">
        <v>1</v>
      </c>
      <c r="Q1910" s="126">
        <f>(D1910*G1910)*B1910</f>
        <v>0</v>
      </c>
    </row>
    <row r="1911" spans="1:17" ht="12.75">
      <c r="A1911" s="144" t="s">
        <v>2133</v>
      </c>
      <c r="B1911" s="114"/>
      <c r="C1911" s="128" t="s">
        <v>41</v>
      </c>
      <c r="D1911" s="128">
        <v>1</v>
      </c>
      <c r="E1911" s="203" t="s">
        <v>2068</v>
      </c>
      <c r="F1911" s="118">
        <f>G1911*137</f>
        <v>6473.25</v>
      </c>
      <c r="G1911" s="142">
        <v>47.25</v>
      </c>
      <c r="H1911" s="183">
        <v>1</v>
      </c>
      <c r="I1911" s="184" t="s">
        <v>42</v>
      </c>
      <c r="J1911" s="128"/>
      <c r="K1911" s="135" t="s">
        <v>2132</v>
      </c>
      <c r="L1911" s="143" t="s">
        <v>323</v>
      </c>
      <c r="M1911" s="321">
        <v>117</v>
      </c>
      <c r="N1911" s="128" t="s">
        <v>44</v>
      </c>
      <c r="O1911" s="128" t="s">
        <v>41</v>
      </c>
      <c r="P1911" s="128">
        <v>1</v>
      </c>
      <c r="Q1911" s="126">
        <f>(D1911*G1911)*B1911</f>
        <v>0</v>
      </c>
    </row>
    <row r="1912" spans="1:17" ht="12.75">
      <c r="A1912" s="144" t="s">
        <v>2134</v>
      </c>
      <c r="B1912" s="114"/>
      <c r="C1912" s="128" t="s">
        <v>41</v>
      </c>
      <c r="D1912" s="128">
        <v>1</v>
      </c>
      <c r="E1912" s="203" t="s">
        <v>2010</v>
      </c>
      <c r="F1912" s="118">
        <f>G1912*137</f>
        <v>7648.71</v>
      </c>
      <c r="G1912" s="142">
        <v>55.83</v>
      </c>
      <c r="H1912" s="183">
        <v>1</v>
      </c>
      <c r="I1912" s="184" t="s">
        <v>42</v>
      </c>
      <c r="J1912" s="128"/>
      <c r="K1912" s="135" t="s">
        <v>2135</v>
      </c>
      <c r="L1912" s="143" t="s">
        <v>125</v>
      </c>
      <c r="M1912" s="321">
        <v>118</v>
      </c>
      <c r="N1912" s="128" t="s">
        <v>44</v>
      </c>
      <c r="O1912" s="128" t="s">
        <v>41</v>
      </c>
      <c r="P1912" s="128">
        <v>1</v>
      </c>
      <c r="Q1912" s="126">
        <f>(D1912*G1912)*B1912</f>
        <v>0</v>
      </c>
    </row>
    <row r="1913" spans="1:17" ht="12.75">
      <c r="A1913" s="144" t="s">
        <v>2136</v>
      </c>
      <c r="B1913" s="114"/>
      <c r="C1913" s="128" t="s">
        <v>41</v>
      </c>
      <c r="D1913" s="128">
        <v>1</v>
      </c>
      <c r="E1913" s="203" t="s">
        <v>2068</v>
      </c>
      <c r="F1913" s="118">
        <f>G1913*137</f>
        <v>6602.03</v>
      </c>
      <c r="G1913" s="142">
        <v>48.19</v>
      </c>
      <c r="H1913" s="183">
        <v>1</v>
      </c>
      <c r="I1913" s="184" t="s">
        <v>42</v>
      </c>
      <c r="J1913" s="128"/>
      <c r="K1913" s="135" t="s">
        <v>2135</v>
      </c>
      <c r="L1913" s="143" t="s">
        <v>323</v>
      </c>
      <c r="M1913" s="321">
        <v>118</v>
      </c>
      <c r="N1913" s="128" t="s">
        <v>44</v>
      </c>
      <c r="O1913" s="128" t="s">
        <v>41</v>
      </c>
      <c r="P1913" s="128">
        <v>1</v>
      </c>
      <c r="Q1913" s="126">
        <f>(D1913*G1913)*B1913</f>
        <v>0</v>
      </c>
    </row>
    <row r="1914" spans="1:17" ht="12.75">
      <c r="A1914" s="144" t="s">
        <v>2137</v>
      </c>
      <c r="B1914" s="114"/>
      <c r="C1914" s="128" t="s">
        <v>41</v>
      </c>
      <c r="D1914" s="128">
        <v>1</v>
      </c>
      <c r="E1914" s="203" t="s">
        <v>2068</v>
      </c>
      <c r="F1914" s="118">
        <f>G1914*137</f>
        <v>8346.04</v>
      </c>
      <c r="G1914" s="142">
        <v>60.92</v>
      </c>
      <c r="H1914" s="183">
        <v>1</v>
      </c>
      <c r="I1914" s="184" t="s">
        <v>42</v>
      </c>
      <c r="J1914" s="128"/>
      <c r="K1914" s="135" t="s">
        <v>2138</v>
      </c>
      <c r="L1914" s="143" t="s">
        <v>323</v>
      </c>
      <c r="M1914" s="321">
        <v>118</v>
      </c>
      <c r="N1914" s="128" t="s">
        <v>44</v>
      </c>
      <c r="O1914" s="128" t="s">
        <v>41</v>
      </c>
      <c r="P1914" s="128">
        <v>1</v>
      </c>
      <c r="Q1914" s="126">
        <f>(D1914*G1914)*B1914</f>
        <v>0</v>
      </c>
    </row>
    <row r="1915" spans="1:17" ht="12.75">
      <c r="A1915" s="144" t="s">
        <v>2139</v>
      </c>
      <c r="B1915" s="114"/>
      <c r="C1915" s="128" t="s">
        <v>41</v>
      </c>
      <c r="D1915" s="128">
        <v>1</v>
      </c>
      <c r="E1915" s="203" t="s">
        <v>2140</v>
      </c>
      <c r="F1915" s="118">
        <f>G1915*137</f>
        <v>9833.86</v>
      </c>
      <c r="G1915" s="142">
        <v>71.78</v>
      </c>
      <c r="H1915" s="183">
        <v>1</v>
      </c>
      <c r="I1915" s="184" t="s">
        <v>42</v>
      </c>
      <c r="J1915" s="128"/>
      <c r="K1915" s="135" t="s">
        <v>2141</v>
      </c>
      <c r="L1915" s="143" t="s">
        <v>323</v>
      </c>
      <c r="M1915" s="321">
        <v>118</v>
      </c>
      <c r="N1915" s="128" t="s">
        <v>44</v>
      </c>
      <c r="O1915" s="128" t="s">
        <v>41</v>
      </c>
      <c r="P1915" s="128">
        <v>1</v>
      </c>
      <c r="Q1915" s="126">
        <f>(D1915*G1915)*B1915</f>
        <v>0</v>
      </c>
    </row>
    <row r="1916" spans="1:17" ht="12.75">
      <c r="A1916" s="144" t="s">
        <v>2142</v>
      </c>
      <c r="B1916" s="114"/>
      <c r="C1916" s="128" t="s">
        <v>41</v>
      </c>
      <c r="D1916" s="128">
        <v>1</v>
      </c>
      <c r="E1916" s="107" t="s">
        <v>2068</v>
      </c>
      <c r="F1916" s="118">
        <f>G1916*137</f>
        <v>3159.22</v>
      </c>
      <c r="G1916" s="142">
        <v>23.06</v>
      </c>
      <c r="H1916" s="183">
        <v>1</v>
      </c>
      <c r="I1916" s="184" t="s">
        <v>42</v>
      </c>
      <c r="J1916" s="128"/>
      <c r="K1916" s="180" t="s">
        <v>2143</v>
      </c>
      <c r="L1916" s="143" t="s">
        <v>108</v>
      </c>
      <c r="M1916" s="321">
        <v>118</v>
      </c>
      <c r="N1916" s="128" t="s">
        <v>44</v>
      </c>
      <c r="O1916" s="128" t="s">
        <v>41</v>
      </c>
      <c r="P1916" s="128">
        <v>1</v>
      </c>
      <c r="Q1916" s="126">
        <f>(D1916*G1916)*B1916</f>
        <v>0</v>
      </c>
    </row>
    <row r="1917" spans="1:17" ht="12.75">
      <c r="A1917" s="144" t="s">
        <v>2144</v>
      </c>
      <c r="B1917" s="114"/>
      <c r="C1917" s="128" t="s">
        <v>41</v>
      </c>
      <c r="D1917" s="128">
        <v>1</v>
      </c>
      <c r="E1917" s="107" t="s">
        <v>2068</v>
      </c>
      <c r="F1917" s="118">
        <f>G1917*137</f>
        <v>2977.01</v>
      </c>
      <c r="G1917" s="142">
        <v>21.73</v>
      </c>
      <c r="H1917" s="183">
        <v>1</v>
      </c>
      <c r="I1917" s="184" t="s">
        <v>42</v>
      </c>
      <c r="J1917" s="128"/>
      <c r="K1917" s="180" t="s">
        <v>2145</v>
      </c>
      <c r="L1917" s="143" t="s">
        <v>108</v>
      </c>
      <c r="M1917" s="321">
        <v>119</v>
      </c>
      <c r="N1917" s="128" t="s">
        <v>44</v>
      </c>
      <c r="O1917" s="128" t="s">
        <v>41</v>
      </c>
      <c r="P1917" s="128">
        <v>1</v>
      </c>
      <c r="Q1917" s="126">
        <f>(D1917*G1917)*B1917</f>
        <v>0</v>
      </c>
    </row>
    <row r="1918" spans="1:17" ht="12.75">
      <c r="A1918" s="144" t="s">
        <v>2146</v>
      </c>
      <c r="B1918" s="114"/>
      <c r="C1918" s="128" t="s">
        <v>41</v>
      </c>
      <c r="D1918" s="128">
        <v>1</v>
      </c>
      <c r="E1918" s="107" t="s">
        <v>2068</v>
      </c>
      <c r="F1918" s="118">
        <f>G1918*137</f>
        <v>3471.58</v>
      </c>
      <c r="G1918" s="142">
        <v>25.34</v>
      </c>
      <c r="H1918" s="183">
        <v>1</v>
      </c>
      <c r="I1918" s="184" t="s">
        <v>42</v>
      </c>
      <c r="J1918" s="128"/>
      <c r="K1918" s="180" t="s">
        <v>2147</v>
      </c>
      <c r="L1918" s="143" t="s">
        <v>108</v>
      </c>
      <c r="M1918" s="321">
        <v>119</v>
      </c>
      <c r="N1918" s="128" t="s">
        <v>44</v>
      </c>
      <c r="O1918" s="128" t="s">
        <v>41</v>
      </c>
      <c r="P1918" s="128">
        <v>1</v>
      </c>
      <c r="Q1918" s="126">
        <f>(D1918*G1918)*B1918</f>
        <v>0</v>
      </c>
    </row>
    <row r="1919" spans="1:17" ht="12.75">
      <c r="A1919" s="144" t="s">
        <v>2148</v>
      </c>
      <c r="B1919" s="114"/>
      <c r="C1919" s="128" t="s">
        <v>41</v>
      </c>
      <c r="D1919" s="128">
        <v>1</v>
      </c>
      <c r="E1919" s="107" t="s">
        <v>2068</v>
      </c>
      <c r="F1919" s="118">
        <f>G1919*137</f>
        <v>5325.19</v>
      </c>
      <c r="G1919" s="142">
        <v>38.87</v>
      </c>
      <c r="H1919" s="183">
        <v>1</v>
      </c>
      <c r="I1919" s="184" t="s">
        <v>42</v>
      </c>
      <c r="J1919" s="128"/>
      <c r="K1919" s="180" t="s">
        <v>2149</v>
      </c>
      <c r="L1919" s="143" t="s">
        <v>295</v>
      </c>
      <c r="M1919" s="321">
        <v>119</v>
      </c>
      <c r="N1919" s="128" t="s">
        <v>44</v>
      </c>
      <c r="O1919" s="128" t="s">
        <v>41</v>
      </c>
      <c r="P1919" s="128">
        <v>1</v>
      </c>
      <c r="Q1919" s="126">
        <f>(D1919*G1919)*B1919</f>
        <v>0</v>
      </c>
    </row>
    <row r="1920" spans="1:17" ht="12.75">
      <c r="A1920" s="144" t="s">
        <v>2150</v>
      </c>
      <c r="B1920" s="114"/>
      <c r="C1920" s="128" t="s">
        <v>41</v>
      </c>
      <c r="D1920" s="128">
        <v>1</v>
      </c>
      <c r="E1920" s="107" t="s">
        <v>2010</v>
      </c>
      <c r="F1920" s="118">
        <f>G1920*137</f>
        <v>4323.72</v>
      </c>
      <c r="G1920" s="142">
        <v>31.56</v>
      </c>
      <c r="H1920" s="183">
        <v>1</v>
      </c>
      <c r="I1920" s="184" t="s">
        <v>42</v>
      </c>
      <c r="J1920" s="128"/>
      <c r="K1920" s="180" t="s">
        <v>2151</v>
      </c>
      <c r="L1920" s="143" t="s">
        <v>108</v>
      </c>
      <c r="M1920" s="321">
        <v>119</v>
      </c>
      <c r="N1920" s="128" t="s">
        <v>44</v>
      </c>
      <c r="O1920" s="128" t="s">
        <v>41</v>
      </c>
      <c r="P1920" s="128">
        <v>1</v>
      </c>
      <c r="Q1920" s="126">
        <f>(D1920*G1920)*B1920</f>
        <v>0</v>
      </c>
    </row>
    <row r="1921" spans="1:17" ht="12.75">
      <c r="A1921" s="144" t="s">
        <v>2152</v>
      </c>
      <c r="B1921" s="114"/>
      <c r="C1921" s="128" t="s">
        <v>41</v>
      </c>
      <c r="D1921" s="128">
        <v>1</v>
      </c>
      <c r="E1921" s="107" t="s">
        <v>2068</v>
      </c>
      <c r="F1921" s="118">
        <f>G1921*137</f>
        <v>3649.6800000000003</v>
      </c>
      <c r="G1921" s="142">
        <v>26.64</v>
      </c>
      <c r="H1921" s="183">
        <v>1</v>
      </c>
      <c r="I1921" s="184" t="s">
        <v>42</v>
      </c>
      <c r="J1921" s="128"/>
      <c r="K1921" s="180" t="s">
        <v>2153</v>
      </c>
      <c r="L1921" s="143" t="s">
        <v>295</v>
      </c>
      <c r="M1921" s="321">
        <v>119</v>
      </c>
      <c r="N1921" s="128" t="s">
        <v>44</v>
      </c>
      <c r="O1921" s="128" t="s">
        <v>41</v>
      </c>
      <c r="P1921" s="128">
        <v>1</v>
      </c>
      <c r="Q1921" s="126">
        <f>(D1921*G1921)*B1921</f>
        <v>0</v>
      </c>
    </row>
    <row r="1922" spans="1:17" ht="12.75">
      <c r="A1922" s="144" t="s">
        <v>2154</v>
      </c>
      <c r="B1922" s="114"/>
      <c r="C1922" s="128" t="s">
        <v>41</v>
      </c>
      <c r="D1922" s="128">
        <v>1</v>
      </c>
      <c r="E1922" s="107" t="s">
        <v>2068</v>
      </c>
      <c r="F1922" s="118">
        <f>G1922*137</f>
        <v>5929.360000000001</v>
      </c>
      <c r="G1922" s="142">
        <v>43.28</v>
      </c>
      <c r="H1922" s="183">
        <v>1</v>
      </c>
      <c r="I1922" s="184" t="s">
        <v>42</v>
      </c>
      <c r="J1922" s="128"/>
      <c r="K1922" s="180" t="s">
        <v>2155</v>
      </c>
      <c r="L1922" s="143" t="s">
        <v>295</v>
      </c>
      <c r="M1922" s="321">
        <v>120</v>
      </c>
      <c r="N1922" s="128" t="s">
        <v>44</v>
      </c>
      <c r="O1922" s="128" t="s">
        <v>41</v>
      </c>
      <c r="P1922" s="128">
        <v>1</v>
      </c>
      <c r="Q1922" s="126">
        <f>(D1922*G1922)*B1922</f>
        <v>0</v>
      </c>
    </row>
    <row r="1923" spans="1:17" ht="12.75">
      <c r="A1923" s="144" t="s">
        <v>2156</v>
      </c>
      <c r="B1923" s="114"/>
      <c r="C1923" s="128" t="s">
        <v>41</v>
      </c>
      <c r="D1923" s="128">
        <v>1</v>
      </c>
      <c r="E1923" s="107" t="s">
        <v>2068</v>
      </c>
      <c r="F1923" s="118">
        <f>G1923*137</f>
        <v>6115.68</v>
      </c>
      <c r="G1923" s="142">
        <v>44.64</v>
      </c>
      <c r="H1923" s="183">
        <v>1</v>
      </c>
      <c r="I1923" s="184" t="s">
        <v>42</v>
      </c>
      <c r="J1923" s="128"/>
      <c r="K1923" s="180" t="s">
        <v>2157</v>
      </c>
      <c r="L1923" s="143" t="s">
        <v>295</v>
      </c>
      <c r="M1923" s="321">
        <v>120</v>
      </c>
      <c r="N1923" s="128" t="s">
        <v>44</v>
      </c>
      <c r="O1923" s="128" t="s">
        <v>41</v>
      </c>
      <c r="P1923" s="128">
        <v>1</v>
      </c>
      <c r="Q1923" s="126">
        <f>(D1923*G1923)*B1923</f>
        <v>0</v>
      </c>
    </row>
    <row r="1924" spans="1:17" ht="12.75">
      <c r="A1924" s="144" t="s">
        <v>2158</v>
      </c>
      <c r="B1924" s="114"/>
      <c r="C1924" s="128" t="s">
        <v>41</v>
      </c>
      <c r="D1924" s="128">
        <v>1</v>
      </c>
      <c r="E1924" s="107" t="s">
        <v>2068</v>
      </c>
      <c r="F1924" s="118">
        <f>G1924*137</f>
        <v>4703.21</v>
      </c>
      <c r="G1924" s="142">
        <v>34.33</v>
      </c>
      <c r="H1924" s="183">
        <v>1</v>
      </c>
      <c r="I1924" s="184" t="s">
        <v>42</v>
      </c>
      <c r="J1924" s="128"/>
      <c r="K1924" s="180" t="s">
        <v>2159</v>
      </c>
      <c r="L1924" s="143" t="s">
        <v>295</v>
      </c>
      <c r="M1924" s="321">
        <v>120</v>
      </c>
      <c r="N1924" s="128" t="s">
        <v>44</v>
      </c>
      <c r="O1924" s="128" t="s">
        <v>41</v>
      </c>
      <c r="P1924" s="128">
        <v>1</v>
      </c>
      <c r="Q1924" s="126">
        <f>(D1924*G1924)*B1924</f>
        <v>0</v>
      </c>
    </row>
    <row r="1925" spans="1:17" ht="12.75">
      <c r="A1925" s="144" t="s">
        <v>2160</v>
      </c>
      <c r="B1925" s="114"/>
      <c r="C1925" s="128" t="s">
        <v>41</v>
      </c>
      <c r="D1925" s="128">
        <v>1</v>
      </c>
      <c r="E1925" s="107" t="s">
        <v>2010</v>
      </c>
      <c r="F1925" s="118">
        <f>G1925*137</f>
        <v>5815.650000000001</v>
      </c>
      <c r="G1925" s="142">
        <v>42.45</v>
      </c>
      <c r="H1925" s="183">
        <v>1</v>
      </c>
      <c r="I1925" s="184" t="s">
        <v>42</v>
      </c>
      <c r="J1925" s="128"/>
      <c r="K1925" s="180" t="s">
        <v>2161</v>
      </c>
      <c r="L1925" s="143" t="s">
        <v>108</v>
      </c>
      <c r="M1925" s="321">
        <v>120</v>
      </c>
      <c r="N1925" s="128" t="s">
        <v>44</v>
      </c>
      <c r="O1925" s="128" t="s">
        <v>41</v>
      </c>
      <c r="P1925" s="128">
        <v>1</v>
      </c>
      <c r="Q1925" s="126">
        <f>(D1925*G1925)*B1925</f>
        <v>0</v>
      </c>
    </row>
    <row r="1926" spans="1:17" ht="12.75">
      <c r="A1926" s="144" t="s">
        <v>2162</v>
      </c>
      <c r="B1926" s="114"/>
      <c r="C1926" s="128" t="s">
        <v>41</v>
      </c>
      <c r="D1926" s="128">
        <v>1</v>
      </c>
      <c r="E1926" s="107" t="s">
        <v>2068</v>
      </c>
      <c r="F1926" s="118">
        <f>G1926*137</f>
        <v>4984.06</v>
      </c>
      <c r="G1926" s="142">
        <v>36.38</v>
      </c>
      <c r="H1926" s="183">
        <v>1</v>
      </c>
      <c r="I1926" s="184" t="s">
        <v>42</v>
      </c>
      <c r="J1926" s="128"/>
      <c r="K1926" s="180" t="s">
        <v>2163</v>
      </c>
      <c r="L1926" s="143" t="s">
        <v>295</v>
      </c>
      <c r="M1926" s="321">
        <v>120</v>
      </c>
      <c r="N1926" s="128" t="s">
        <v>44</v>
      </c>
      <c r="O1926" s="128" t="s">
        <v>41</v>
      </c>
      <c r="P1926" s="128">
        <v>1</v>
      </c>
      <c r="Q1926" s="126">
        <f>(D1926*G1926)*B1926</f>
        <v>0</v>
      </c>
    </row>
    <row r="1927" spans="1:17" ht="12.75">
      <c r="A1927" s="144" t="s">
        <v>2164</v>
      </c>
      <c r="B1927" s="114"/>
      <c r="C1927" s="128" t="s">
        <v>41</v>
      </c>
      <c r="D1927" s="128">
        <v>1</v>
      </c>
      <c r="E1927" s="107" t="s">
        <v>2068</v>
      </c>
      <c r="F1927" s="118">
        <f>G1927*137</f>
        <v>4736.09</v>
      </c>
      <c r="G1927" s="142">
        <v>34.57</v>
      </c>
      <c r="H1927" s="183">
        <v>1</v>
      </c>
      <c r="I1927" s="184" t="s">
        <v>42</v>
      </c>
      <c r="J1927" s="128"/>
      <c r="K1927" s="180" t="s">
        <v>2165</v>
      </c>
      <c r="L1927" s="143" t="s">
        <v>295</v>
      </c>
      <c r="M1927" s="321">
        <v>121</v>
      </c>
      <c r="N1927" s="128" t="s">
        <v>44</v>
      </c>
      <c r="O1927" s="128" t="s">
        <v>41</v>
      </c>
      <c r="P1927" s="128">
        <v>1</v>
      </c>
      <c r="Q1927" s="126">
        <f>(D1927*G1927)*B1927</f>
        <v>0</v>
      </c>
    </row>
    <row r="1928" spans="1:17" ht="12.75">
      <c r="A1928" s="144" t="s">
        <v>2166</v>
      </c>
      <c r="B1928" s="114"/>
      <c r="C1928" s="128" t="s">
        <v>41</v>
      </c>
      <c r="D1928" s="128">
        <v>1</v>
      </c>
      <c r="E1928" s="107" t="s">
        <v>2010</v>
      </c>
      <c r="F1928" s="118">
        <f>G1928*137</f>
        <v>4677.18</v>
      </c>
      <c r="G1928" s="142">
        <v>34.14</v>
      </c>
      <c r="H1928" s="183">
        <v>1</v>
      </c>
      <c r="I1928" s="184" t="s">
        <v>42</v>
      </c>
      <c r="J1928" s="128"/>
      <c r="K1928" s="180" t="s">
        <v>2167</v>
      </c>
      <c r="L1928" s="143" t="s">
        <v>108</v>
      </c>
      <c r="M1928" s="321">
        <v>121</v>
      </c>
      <c r="N1928" s="128" t="s">
        <v>44</v>
      </c>
      <c r="O1928" s="128" t="s">
        <v>41</v>
      </c>
      <c r="P1928" s="128">
        <v>1</v>
      </c>
      <c r="Q1928" s="126">
        <f>(D1928*G1928)*B1928</f>
        <v>0</v>
      </c>
    </row>
    <row r="1929" spans="1:17" ht="12.75">
      <c r="A1929" s="144" t="s">
        <v>2168</v>
      </c>
      <c r="B1929" s="114"/>
      <c r="C1929" s="128" t="s">
        <v>41</v>
      </c>
      <c r="D1929" s="128">
        <v>1</v>
      </c>
      <c r="E1929" s="107" t="s">
        <v>2068</v>
      </c>
      <c r="F1929" s="118">
        <f>G1929*137</f>
        <v>3859.2900000000004</v>
      </c>
      <c r="G1929" s="142">
        <v>28.17</v>
      </c>
      <c r="H1929" s="183">
        <v>1</v>
      </c>
      <c r="I1929" s="184" t="s">
        <v>42</v>
      </c>
      <c r="J1929" s="128"/>
      <c r="K1929" s="180" t="s">
        <v>2167</v>
      </c>
      <c r="L1929" s="143" t="s">
        <v>295</v>
      </c>
      <c r="M1929" s="321">
        <v>121</v>
      </c>
      <c r="N1929" s="128" t="s">
        <v>44</v>
      </c>
      <c r="O1929" s="128" t="s">
        <v>41</v>
      </c>
      <c r="P1929" s="128">
        <v>1</v>
      </c>
      <c r="Q1929" s="126">
        <f>(D1929*G1929)*B1929</f>
        <v>0</v>
      </c>
    </row>
    <row r="1930" spans="1:17" ht="12.75">
      <c r="A1930" s="144" t="s">
        <v>2169</v>
      </c>
      <c r="B1930" s="114"/>
      <c r="C1930" s="128" t="s">
        <v>41</v>
      </c>
      <c r="D1930" s="128">
        <v>1</v>
      </c>
      <c r="E1930" s="107" t="s">
        <v>2068</v>
      </c>
      <c r="F1930" s="118">
        <f>G1930*137</f>
        <v>3729.14</v>
      </c>
      <c r="G1930" s="142">
        <v>27.22</v>
      </c>
      <c r="H1930" s="183">
        <v>1</v>
      </c>
      <c r="I1930" s="184" t="s">
        <v>42</v>
      </c>
      <c r="J1930" s="128"/>
      <c r="K1930" s="180" t="s">
        <v>2170</v>
      </c>
      <c r="L1930" s="143" t="s">
        <v>295</v>
      </c>
      <c r="M1930" s="321">
        <v>121</v>
      </c>
      <c r="N1930" s="128" t="s">
        <v>44</v>
      </c>
      <c r="O1930" s="128" t="s">
        <v>41</v>
      </c>
      <c r="P1930" s="128">
        <v>1</v>
      </c>
      <c r="Q1930" s="126">
        <f>(D1930*G1930)*B1930</f>
        <v>0</v>
      </c>
    </row>
    <row r="1931" spans="1:17" ht="12.75">
      <c r="A1931" s="144" t="s">
        <v>2171</v>
      </c>
      <c r="B1931" s="114"/>
      <c r="C1931" s="128" t="s">
        <v>41</v>
      </c>
      <c r="D1931" s="128">
        <v>1</v>
      </c>
      <c r="E1931" s="107" t="s">
        <v>2068</v>
      </c>
      <c r="F1931" s="118">
        <f>G1931*137</f>
        <v>4822.400000000001</v>
      </c>
      <c r="G1931" s="142">
        <v>35.2</v>
      </c>
      <c r="H1931" s="183">
        <v>1</v>
      </c>
      <c r="I1931" s="184" t="s">
        <v>42</v>
      </c>
      <c r="J1931" s="128"/>
      <c r="K1931" s="180" t="s">
        <v>2172</v>
      </c>
      <c r="L1931" s="143" t="s">
        <v>295</v>
      </c>
      <c r="M1931" s="321">
        <v>121</v>
      </c>
      <c r="N1931" s="128" t="s">
        <v>44</v>
      </c>
      <c r="O1931" s="128" t="s">
        <v>41</v>
      </c>
      <c r="P1931" s="128">
        <v>1</v>
      </c>
      <c r="Q1931" s="126">
        <f>(D1931*G1931)*B1931</f>
        <v>0</v>
      </c>
    </row>
    <row r="1932" spans="1:17" ht="12.75">
      <c r="A1932" s="144" t="s">
        <v>2173</v>
      </c>
      <c r="B1932" s="114"/>
      <c r="C1932" s="128" t="s">
        <v>41</v>
      </c>
      <c r="D1932" s="128">
        <v>1</v>
      </c>
      <c r="E1932" s="107" t="s">
        <v>2068</v>
      </c>
      <c r="F1932" s="118">
        <f>G1932*137</f>
        <v>7463.759999999999</v>
      </c>
      <c r="G1932" s="142">
        <v>54.48</v>
      </c>
      <c r="H1932" s="183">
        <v>1</v>
      </c>
      <c r="I1932" s="184" t="s">
        <v>42</v>
      </c>
      <c r="J1932" s="128"/>
      <c r="K1932" s="180" t="s">
        <v>2174</v>
      </c>
      <c r="L1932" s="143" t="s">
        <v>888</v>
      </c>
      <c r="M1932" s="321">
        <v>122</v>
      </c>
      <c r="N1932" s="128" t="s">
        <v>44</v>
      </c>
      <c r="O1932" s="128" t="s">
        <v>41</v>
      </c>
      <c r="P1932" s="128">
        <v>1</v>
      </c>
      <c r="Q1932" s="126">
        <f>(D1932*G1932)*B1932</f>
        <v>0</v>
      </c>
    </row>
    <row r="1933" spans="1:17" ht="12.75">
      <c r="A1933" s="144" t="s">
        <v>2175</v>
      </c>
      <c r="B1933" s="267"/>
      <c r="C1933" s="128" t="s">
        <v>41</v>
      </c>
      <c r="D1933" s="128">
        <v>1</v>
      </c>
      <c r="E1933" s="107" t="s">
        <v>2176</v>
      </c>
      <c r="F1933" s="118">
        <f>G1933*137</f>
        <v>8862.529999999999</v>
      </c>
      <c r="G1933" s="142">
        <v>64.69</v>
      </c>
      <c r="H1933" s="183">
        <v>1</v>
      </c>
      <c r="I1933" s="184" t="s">
        <v>42</v>
      </c>
      <c r="J1933" s="161" t="s">
        <v>2177</v>
      </c>
      <c r="K1933" s="180" t="s">
        <v>2178</v>
      </c>
      <c r="L1933" s="143" t="s">
        <v>1855</v>
      </c>
      <c r="M1933" s="321">
        <v>122</v>
      </c>
      <c r="N1933" s="128" t="s">
        <v>44</v>
      </c>
      <c r="O1933" s="128" t="s">
        <v>41</v>
      </c>
      <c r="P1933" s="128">
        <v>1</v>
      </c>
      <c r="Q1933" s="126">
        <f>(D1933*G1933)*B1933</f>
        <v>0</v>
      </c>
    </row>
    <row r="1934" spans="1:17" ht="12.75">
      <c r="A1934" s="144" t="s">
        <v>2179</v>
      </c>
      <c r="B1934" s="267"/>
      <c r="C1934" s="128" t="s">
        <v>41</v>
      </c>
      <c r="D1934" s="128">
        <v>1</v>
      </c>
      <c r="E1934" s="107" t="s">
        <v>2176</v>
      </c>
      <c r="F1934" s="118">
        <f>G1934*137</f>
        <v>11050.42</v>
      </c>
      <c r="G1934" s="142">
        <v>80.66</v>
      </c>
      <c r="H1934" s="183">
        <v>1</v>
      </c>
      <c r="I1934" s="184" t="s">
        <v>42</v>
      </c>
      <c r="J1934" s="161" t="s">
        <v>2177</v>
      </c>
      <c r="K1934" s="180" t="s">
        <v>2180</v>
      </c>
      <c r="L1934" s="143" t="s">
        <v>1855</v>
      </c>
      <c r="M1934" s="321">
        <v>122</v>
      </c>
      <c r="N1934" s="128" t="s">
        <v>44</v>
      </c>
      <c r="O1934" s="128" t="s">
        <v>41</v>
      </c>
      <c r="P1934" s="128">
        <v>1</v>
      </c>
      <c r="Q1934" s="126">
        <f>(D1934*G1934)*B1934</f>
        <v>0</v>
      </c>
    </row>
    <row r="1935" spans="1:17" ht="12.75">
      <c r="A1935" s="144" t="s">
        <v>2181</v>
      </c>
      <c r="B1935" s="267"/>
      <c r="C1935" s="128" t="s">
        <v>41</v>
      </c>
      <c r="D1935" s="128">
        <v>1</v>
      </c>
      <c r="E1935" s="107" t="s">
        <v>2176</v>
      </c>
      <c r="F1935" s="118">
        <f>G1935*137</f>
        <v>11768.300000000001</v>
      </c>
      <c r="G1935" s="142">
        <v>85.9</v>
      </c>
      <c r="H1935" s="183">
        <v>1</v>
      </c>
      <c r="I1935" s="184" t="s">
        <v>42</v>
      </c>
      <c r="J1935" s="161" t="s">
        <v>2177</v>
      </c>
      <c r="K1935" s="180" t="s">
        <v>2182</v>
      </c>
      <c r="L1935" s="143" t="s">
        <v>1855</v>
      </c>
      <c r="M1935" s="321">
        <v>122</v>
      </c>
      <c r="N1935" s="128" t="s">
        <v>44</v>
      </c>
      <c r="O1935" s="128" t="s">
        <v>41</v>
      </c>
      <c r="P1935" s="128">
        <v>1</v>
      </c>
      <c r="Q1935" s="126">
        <f>(D1935*G1935)*B1935</f>
        <v>0</v>
      </c>
    </row>
    <row r="1936" spans="1:17" ht="12.75">
      <c r="A1936" s="144" t="s">
        <v>2183</v>
      </c>
      <c r="B1936" s="267"/>
      <c r="C1936" s="128" t="s">
        <v>41</v>
      </c>
      <c r="D1936" s="128">
        <v>1</v>
      </c>
      <c r="E1936" s="107" t="s">
        <v>2176</v>
      </c>
      <c r="F1936" s="118">
        <f>G1936*137</f>
        <v>7954.22</v>
      </c>
      <c r="G1936" s="142">
        <v>58.06</v>
      </c>
      <c r="H1936" s="183">
        <v>1</v>
      </c>
      <c r="I1936" s="184" t="s">
        <v>42</v>
      </c>
      <c r="J1936" s="161" t="s">
        <v>2184</v>
      </c>
      <c r="K1936" s="180" t="s">
        <v>2185</v>
      </c>
      <c r="L1936" s="143" t="s">
        <v>983</v>
      </c>
      <c r="M1936" s="321">
        <v>123</v>
      </c>
      <c r="N1936" s="128" t="s">
        <v>44</v>
      </c>
      <c r="O1936" s="128" t="s">
        <v>41</v>
      </c>
      <c r="P1936" s="128">
        <v>1</v>
      </c>
      <c r="Q1936" s="126">
        <f>(D1936*G1936)*B1936</f>
        <v>0</v>
      </c>
    </row>
    <row r="1937" spans="1:17" ht="12.75">
      <c r="A1937" s="144" t="s">
        <v>2186</v>
      </c>
      <c r="B1937" s="267"/>
      <c r="C1937" s="128" t="s">
        <v>41</v>
      </c>
      <c r="D1937" s="128">
        <v>1</v>
      </c>
      <c r="E1937" s="107" t="s">
        <v>2176</v>
      </c>
      <c r="F1937" s="118">
        <f>G1937*137</f>
        <v>7925.45</v>
      </c>
      <c r="G1937" s="142">
        <v>57.85</v>
      </c>
      <c r="H1937" s="183">
        <v>1</v>
      </c>
      <c r="I1937" s="184" t="s">
        <v>42</v>
      </c>
      <c r="J1937" s="161" t="s">
        <v>2184</v>
      </c>
      <c r="K1937" s="180" t="s">
        <v>2187</v>
      </c>
      <c r="L1937" s="143" t="s">
        <v>983</v>
      </c>
      <c r="M1937" s="321">
        <v>123</v>
      </c>
      <c r="N1937" s="128" t="s">
        <v>44</v>
      </c>
      <c r="O1937" s="128" t="s">
        <v>41</v>
      </c>
      <c r="P1937" s="128">
        <v>1</v>
      </c>
      <c r="Q1937" s="126">
        <f>(D1937*G1937)*B1937</f>
        <v>0</v>
      </c>
    </row>
    <row r="1938" spans="1:17" ht="12.75">
      <c r="A1938" s="144" t="s">
        <v>2188</v>
      </c>
      <c r="B1938" s="267"/>
      <c r="C1938" s="128" t="s">
        <v>41</v>
      </c>
      <c r="D1938" s="128">
        <v>1</v>
      </c>
      <c r="E1938" s="107" t="s">
        <v>2189</v>
      </c>
      <c r="F1938" s="118">
        <f>G1938*137</f>
        <v>9996.89</v>
      </c>
      <c r="G1938" s="142">
        <v>72.97</v>
      </c>
      <c r="H1938" s="183">
        <v>1</v>
      </c>
      <c r="I1938" s="184" t="s">
        <v>42</v>
      </c>
      <c r="J1938" s="161" t="s">
        <v>2184</v>
      </c>
      <c r="K1938" s="180" t="s">
        <v>2190</v>
      </c>
      <c r="L1938" s="143" t="s">
        <v>1027</v>
      </c>
      <c r="M1938" s="321">
        <v>123</v>
      </c>
      <c r="N1938" s="128" t="s">
        <v>44</v>
      </c>
      <c r="O1938" s="128" t="s">
        <v>41</v>
      </c>
      <c r="P1938" s="128">
        <v>1</v>
      </c>
      <c r="Q1938" s="126">
        <f>(D1938*G1938)*B1938</f>
        <v>0</v>
      </c>
    </row>
    <row r="1939" spans="1:17" ht="12.75">
      <c r="A1939" s="144" t="s">
        <v>2191</v>
      </c>
      <c r="B1939" s="114"/>
      <c r="C1939" s="128" t="s">
        <v>41</v>
      </c>
      <c r="D1939" s="128">
        <v>1</v>
      </c>
      <c r="E1939" s="107" t="s">
        <v>2192</v>
      </c>
      <c r="F1939" s="118">
        <f>G1939*137</f>
        <v>7895.31</v>
      </c>
      <c r="G1939" s="142">
        <v>57.63</v>
      </c>
      <c r="H1939" s="183">
        <v>1</v>
      </c>
      <c r="I1939" s="184" t="s">
        <v>42</v>
      </c>
      <c r="J1939" s="128"/>
      <c r="K1939" s="180" t="s">
        <v>2193</v>
      </c>
      <c r="L1939" s="143" t="s">
        <v>295</v>
      </c>
      <c r="M1939" s="321">
        <v>123</v>
      </c>
      <c r="N1939" s="128" t="s">
        <v>44</v>
      </c>
      <c r="O1939" s="128" t="s">
        <v>41</v>
      </c>
      <c r="P1939" s="128">
        <v>1</v>
      </c>
      <c r="Q1939" s="126">
        <f>(D1939*G1939)*B1939</f>
        <v>0</v>
      </c>
    </row>
    <row r="1940" spans="1:17" ht="12.75">
      <c r="A1940" s="144" t="s">
        <v>2194</v>
      </c>
      <c r="B1940" s="114"/>
      <c r="C1940" s="128" t="s">
        <v>41</v>
      </c>
      <c r="D1940" s="128">
        <v>1</v>
      </c>
      <c r="E1940" s="364" t="s">
        <v>2195</v>
      </c>
      <c r="F1940" s="118">
        <f>G1940*137</f>
        <v>13676.71</v>
      </c>
      <c r="G1940" s="142">
        <v>99.83</v>
      </c>
      <c r="H1940" s="183">
        <v>1</v>
      </c>
      <c r="I1940" s="184" t="s">
        <v>42</v>
      </c>
      <c r="J1940" s="128"/>
      <c r="K1940" s="180" t="s">
        <v>2196</v>
      </c>
      <c r="L1940" s="143"/>
      <c r="M1940" s="321">
        <v>124</v>
      </c>
      <c r="N1940" s="128" t="s">
        <v>44</v>
      </c>
      <c r="O1940" s="128" t="s">
        <v>41</v>
      </c>
      <c r="P1940" s="128">
        <v>1</v>
      </c>
      <c r="Q1940" s="126">
        <f>(D1940*G1940)*B1940</f>
        <v>0</v>
      </c>
    </row>
    <row r="1941" spans="1:17" ht="12.75">
      <c r="A1941" s="144" t="s">
        <v>2197</v>
      </c>
      <c r="B1941" s="148"/>
      <c r="C1941" s="128" t="s">
        <v>41</v>
      </c>
      <c r="D1941" s="128">
        <v>1</v>
      </c>
      <c r="E1941" s="107" t="s">
        <v>2176</v>
      </c>
      <c r="F1941" s="118">
        <f>G1941*137</f>
        <v>8798.14</v>
      </c>
      <c r="G1941" s="142">
        <v>64.22</v>
      </c>
      <c r="H1941" s="183">
        <v>1</v>
      </c>
      <c r="I1941" s="184" t="s">
        <v>42</v>
      </c>
      <c r="J1941" s="128"/>
      <c r="K1941" s="180" t="s">
        <v>2198</v>
      </c>
      <c r="L1941" s="143" t="s">
        <v>691</v>
      </c>
      <c r="M1941" s="321">
        <v>124</v>
      </c>
      <c r="N1941" s="128" t="s">
        <v>44</v>
      </c>
      <c r="O1941" s="128" t="s">
        <v>41</v>
      </c>
      <c r="P1941" s="128">
        <v>1</v>
      </c>
      <c r="Q1941" s="126">
        <f>(D1941*G1941)*B1941</f>
        <v>0</v>
      </c>
    </row>
    <row r="1942" spans="1:17" ht="12.75">
      <c r="A1942" s="113" t="s">
        <v>2199</v>
      </c>
      <c r="B1942" s="114"/>
      <c r="C1942" s="115" t="s">
        <v>41</v>
      </c>
      <c r="D1942" s="115">
        <v>1</v>
      </c>
      <c r="E1942" s="314" t="s">
        <v>2200</v>
      </c>
      <c r="F1942" s="118">
        <f>G1942*137</f>
        <v>9091.32</v>
      </c>
      <c r="G1942" s="119">
        <v>66.36</v>
      </c>
      <c r="H1942" s="362">
        <v>1</v>
      </c>
      <c r="I1942" s="363" t="s">
        <v>42</v>
      </c>
      <c r="J1942" s="115"/>
      <c r="K1942" s="256" t="s">
        <v>2201</v>
      </c>
      <c r="L1942" s="124" t="s">
        <v>956</v>
      </c>
      <c r="M1942" s="322">
        <v>124</v>
      </c>
      <c r="N1942" s="115" t="s">
        <v>44</v>
      </c>
      <c r="O1942" s="115" t="s">
        <v>41</v>
      </c>
      <c r="P1942" s="115">
        <v>1</v>
      </c>
      <c r="Q1942" s="126">
        <f>(D1942*G1942)*B1942</f>
        <v>0</v>
      </c>
    </row>
    <row r="1943" spans="1:17" ht="12.75">
      <c r="A1943" s="113" t="s">
        <v>2202</v>
      </c>
      <c r="B1943" s="114"/>
      <c r="C1943" s="115" t="s">
        <v>41</v>
      </c>
      <c r="D1943" s="115">
        <v>1</v>
      </c>
      <c r="E1943" s="314" t="s">
        <v>2200</v>
      </c>
      <c r="F1943" s="118">
        <f>G1943*137</f>
        <v>10784.64</v>
      </c>
      <c r="G1943" s="119">
        <v>78.72</v>
      </c>
      <c r="H1943" s="362">
        <v>1</v>
      </c>
      <c r="I1943" s="363" t="s">
        <v>42</v>
      </c>
      <c r="J1943" s="115"/>
      <c r="K1943" s="256" t="s">
        <v>2203</v>
      </c>
      <c r="L1943" s="365"/>
      <c r="M1943" s="322">
        <v>124</v>
      </c>
      <c r="N1943" s="115" t="s">
        <v>44</v>
      </c>
      <c r="O1943" s="115" t="s">
        <v>41</v>
      </c>
      <c r="P1943" s="115">
        <v>1</v>
      </c>
      <c r="Q1943" s="126">
        <f>(D1943*G1943)*B1943</f>
        <v>0</v>
      </c>
    </row>
    <row r="1944" spans="1:17" ht="12.75">
      <c r="A1944" s="144" t="s">
        <v>2204</v>
      </c>
      <c r="B1944" s="267"/>
      <c r="C1944" s="128" t="s">
        <v>41</v>
      </c>
      <c r="D1944" s="128">
        <v>1</v>
      </c>
      <c r="E1944" s="107" t="s">
        <v>2205</v>
      </c>
      <c r="F1944" s="118">
        <f>G1944*137</f>
        <v>12205.33</v>
      </c>
      <c r="G1944" s="142">
        <v>89.09</v>
      </c>
      <c r="H1944" s="183">
        <v>1</v>
      </c>
      <c r="I1944" s="184" t="s">
        <v>42</v>
      </c>
      <c r="J1944" s="128"/>
      <c r="K1944" s="180" t="s">
        <v>2206</v>
      </c>
      <c r="L1944" s="143" t="s">
        <v>915</v>
      </c>
      <c r="M1944" s="321">
        <v>125</v>
      </c>
      <c r="N1944" s="128" t="s">
        <v>44</v>
      </c>
      <c r="O1944" s="128" t="s">
        <v>41</v>
      </c>
      <c r="P1944" s="128">
        <v>1</v>
      </c>
      <c r="Q1944" s="126">
        <f>(D1944*G1944)*B1944</f>
        <v>0</v>
      </c>
    </row>
    <row r="1945" spans="1:17" ht="12.75">
      <c r="A1945" s="144" t="s">
        <v>2207</v>
      </c>
      <c r="B1945" s="267"/>
      <c r="C1945" s="128" t="s">
        <v>41</v>
      </c>
      <c r="D1945" s="128">
        <v>1</v>
      </c>
      <c r="E1945" s="107" t="s">
        <v>2205</v>
      </c>
      <c r="F1945" s="118">
        <f>G1945*137</f>
        <v>13545.19</v>
      </c>
      <c r="G1945" s="142">
        <v>98.87</v>
      </c>
      <c r="H1945" s="183">
        <v>1</v>
      </c>
      <c r="I1945" s="184" t="s">
        <v>42</v>
      </c>
      <c r="J1945" s="128"/>
      <c r="K1945" s="180" t="s">
        <v>2208</v>
      </c>
      <c r="L1945" s="143" t="s">
        <v>915</v>
      </c>
      <c r="M1945" s="321">
        <v>125</v>
      </c>
      <c r="N1945" s="128" t="s">
        <v>44</v>
      </c>
      <c r="O1945" s="128" t="s">
        <v>41</v>
      </c>
      <c r="P1945" s="128">
        <v>1</v>
      </c>
      <c r="Q1945" s="126">
        <f>(D1945*G1945)*B1945</f>
        <v>0</v>
      </c>
    </row>
    <row r="1946" spans="1:17" ht="12.75">
      <c r="A1946" s="144" t="s">
        <v>2209</v>
      </c>
      <c r="B1946" s="267"/>
      <c r="C1946" s="128" t="s">
        <v>41</v>
      </c>
      <c r="D1946" s="128">
        <v>1</v>
      </c>
      <c r="E1946" s="107" t="s">
        <v>2205</v>
      </c>
      <c r="F1946" s="118">
        <f>G1946*137</f>
        <v>13536.970000000001</v>
      </c>
      <c r="G1946" s="142">
        <v>98.81</v>
      </c>
      <c r="H1946" s="183">
        <v>1</v>
      </c>
      <c r="I1946" s="184" t="s">
        <v>42</v>
      </c>
      <c r="J1946" s="128"/>
      <c r="K1946" s="180" t="s">
        <v>2210</v>
      </c>
      <c r="L1946" s="143" t="s">
        <v>915</v>
      </c>
      <c r="M1946" s="321">
        <v>125</v>
      </c>
      <c r="N1946" s="128" t="s">
        <v>44</v>
      </c>
      <c r="O1946" s="128" t="s">
        <v>41</v>
      </c>
      <c r="P1946" s="128">
        <v>1</v>
      </c>
      <c r="Q1946" s="126">
        <f>(D1946*G1946)*B1946</f>
        <v>0</v>
      </c>
    </row>
    <row r="1947" spans="1:17" ht="12.75">
      <c r="A1947" s="144" t="s">
        <v>2211</v>
      </c>
      <c r="B1947" s="267"/>
      <c r="C1947" s="128" t="s">
        <v>41</v>
      </c>
      <c r="D1947" s="128">
        <v>1</v>
      </c>
      <c r="E1947" s="107" t="s">
        <v>2205</v>
      </c>
      <c r="F1947" s="118">
        <f>G1947*137</f>
        <v>13094.46</v>
      </c>
      <c r="G1947" s="142">
        <v>95.58</v>
      </c>
      <c r="H1947" s="183">
        <v>1</v>
      </c>
      <c r="I1947" s="184" t="s">
        <v>42</v>
      </c>
      <c r="J1947" s="128"/>
      <c r="K1947" s="180" t="s">
        <v>2212</v>
      </c>
      <c r="L1947" s="143" t="s">
        <v>915</v>
      </c>
      <c r="M1947" s="321">
        <v>125</v>
      </c>
      <c r="N1947" s="128" t="s">
        <v>44</v>
      </c>
      <c r="O1947" s="128" t="s">
        <v>41</v>
      </c>
      <c r="P1947" s="128">
        <v>1</v>
      </c>
      <c r="Q1947" s="126">
        <f>(D1947*G1947)*B1947</f>
        <v>0</v>
      </c>
    </row>
    <row r="1948" spans="1:17" ht="12.75">
      <c r="A1948" s="144" t="s">
        <v>2213</v>
      </c>
      <c r="B1948" s="267"/>
      <c r="C1948" s="128" t="s">
        <v>41</v>
      </c>
      <c r="D1948" s="128">
        <v>1</v>
      </c>
      <c r="E1948" s="107" t="s">
        <v>2205</v>
      </c>
      <c r="F1948" s="118">
        <f>G1948*137</f>
        <v>14722.019999999999</v>
      </c>
      <c r="G1948" s="142">
        <v>107.46</v>
      </c>
      <c r="H1948" s="183">
        <v>1</v>
      </c>
      <c r="I1948" s="184" t="s">
        <v>42</v>
      </c>
      <c r="J1948" s="128"/>
      <c r="K1948" s="180" t="s">
        <v>2214</v>
      </c>
      <c r="L1948" s="143" t="s">
        <v>915</v>
      </c>
      <c r="M1948" s="321">
        <v>126</v>
      </c>
      <c r="N1948" s="128" t="s">
        <v>44</v>
      </c>
      <c r="O1948" s="128" t="s">
        <v>41</v>
      </c>
      <c r="P1948" s="128">
        <v>1</v>
      </c>
      <c r="Q1948" s="126">
        <f>(D1948*G1948)*B1948</f>
        <v>0</v>
      </c>
    </row>
    <row r="1949" spans="1:17" ht="12.75">
      <c r="A1949" s="144" t="s">
        <v>2215</v>
      </c>
      <c r="B1949" s="114"/>
      <c r="C1949" s="128" t="s">
        <v>41</v>
      </c>
      <c r="D1949" s="128">
        <v>1</v>
      </c>
      <c r="E1949" s="107" t="s">
        <v>2216</v>
      </c>
      <c r="F1949" s="118">
        <f>G1949*137</f>
        <v>6377.349999999999</v>
      </c>
      <c r="G1949" s="142">
        <v>46.55</v>
      </c>
      <c r="H1949" s="183">
        <v>1</v>
      </c>
      <c r="I1949" s="184" t="s">
        <v>42</v>
      </c>
      <c r="J1949" s="128"/>
      <c r="K1949" s="180" t="s">
        <v>2217</v>
      </c>
      <c r="L1949" s="143" t="s">
        <v>128</v>
      </c>
      <c r="M1949" s="321">
        <v>126</v>
      </c>
      <c r="N1949" s="128" t="s">
        <v>44</v>
      </c>
      <c r="O1949" s="128" t="s">
        <v>41</v>
      </c>
      <c r="P1949" s="128">
        <v>1</v>
      </c>
      <c r="Q1949" s="126">
        <f>(D1949*G1949)*B1949</f>
        <v>0</v>
      </c>
    </row>
    <row r="1950" spans="1:17" ht="12.75">
      <c r="A1950" s="144" t="s">
        <v>2218</v>
      </c>
      <c r="B1950" s="114"/>
      <c r="C1950" s="128" t="s">
        <v>41</v>
      </c>
      <c r="D1950" s="128">
        <v>1</v>
      </c>
      <c r="E1950" s="107" t="s">
        <v>2068</v>
      </c>
      <c r="F1950" s="118">
        <f>G1950*137</f>
        <v>9699.6</v>
      </c>
      <c r="G1950" s="142">
        <v>70.8</v>
      </c>
      <c r="H1950" s="183">
        <v>1</v>
      </c>
      <c r="I1950" s="184" t="s">
        <v>42</v>
      </c>
      <c r="J1950" s="128"/>
      <c r="K1950" s="180" t="s">
        <v>2219</v>
      </c>
      <c r="L1950" s="143" t="s">
        <v>983</v>
      </c>
      <c r="M1950" s="321">
        <v>126</v>
      </c>
      <c r="N1950" s="128" t="s">
        <v>44</v>
      </c>
      <c r="O1950" s="128" t="s">
        <v>41</v>
      </c>
      <c r="P1950" s="128">
        <v>1</v>
      </c>
      <c r="Q1950" s="126">
        <f>(D1950*G1950)*B1950</f>
        <v>0</v>
      </c>
    </row>
    <row r="1951" spans="1:17" ht="12.75">
      <c r="A1951" s="144" t="s">
        <v>2220</v>
      </c>
      <c r="B1951" s="114"/>
      <c r="C1951" s="128" t="s">
        <v>41</v>
      </c>
      <c r="D1951" s="128">
        <v>1</v>
      </c>
      <c r="E1951" s="107" t="s">
        <v>2068</v>
      </c>
      <c r="F1951" s="118">
        <f>G1951*137</f>
        <v>9510.54</v>
      </c>
      <c r="G1951" s="142">
        <v>69.42</v>
      </c>
      <c r="H1951" s="183">
        <v>1</v>
      </c>
      <c r="I1951" s="184" t="s">
        <v>42</v>
      </c>
      <c r="J1951" s="128"/>
      <c r="K1951" s="180" t="s">
        <v>2221</v>
      </c>
      <c r="L1951" s="134"/>
      <c r="M1951" s="321">
        <v>126</v>
      </c>
      <c r="N1951" s="128" t="s">
        <v>44</v>
      </c>
      <c r="O1951" s="128" t="s">
        <v>41</v>
      </c>
      <c r="P1951" s="128">
        <v>1</v>
      </c>
      <c r="Q1951" s="126">
        <f>(D1951*G1951)*B1951</f>
        <v>0</v>
      </c>
    </row>
    <row r="1952" spans="1:17" ht="12.75">
      <c r="A1952" s="144" t="s">
        <v>2222</v>
      </c>
      <c r="B1952" s="114"/>
      <c r="C1952" s="128" t="s">
        <v>41</v>
      </c>
      <c r="D1952" s="128">
        <v>1</v>
      </c>
      <c r="E1952" s="107" t="s">
        <v>2192</v>
      </c>
      <c r="F1952" s="118">
        <f>G1952*137</f>
        <v>13210.910000000002</v>
      </c>
      <c r="G1952" s="142">
        <v>96.43</v>
      </c>
      <c r="H1952" s="183">
        <v>1</v>
      </c>
      <c r="I1952" s="184" t="s">
        <v>42</v>
      </c>
      <c r="J1952" s="128"/>
      <c r="K1952" s="180" t="s">
        <v>2223</v>
      </c>
      <c r="L1952" s="143" t="s">
        <v>1901</v>
      </c>
      <c r="M1952" s="321">
        <v>127</v>
      </c>
      <c r="N1952" s="128" t="s">
        <v>44</v>
      </c>
      <c r="O1952" s="128" t="s">
        <v>41</v>
      </c>
      <c r="P1952" s="128">
        <v>1</v>
      </c>
      <c r="Q1952" s="126">
        <f>(D1952*G1952)*B1952</f>
        <v>0</v>
      </c>
    </row>
    <row r="1953" spans="1:17" ht="12.75">
      <c r="A1953" s="144" t="s">
        <v>2224</v>
      </c>
      <c r="B1953" s="114"/>
      <c r="C1953" s="128" t="s">
        <v>41</v>
      </c>
      <c r="D1953" s="128">
        <v>1</v>
      </c>
      <c r="E1953" s="107" t="s">
        <v>2176</v>
      </c>
      <c r="F1953" s="118">
        <f>G1953*137</f>
        <v>6503.389999999999</v>
      </c>
      <c r="G1953" s="142">
        <v>47.47</v>
      </c>
      <c r="H1953" s="183">
        <v>1</v>
      </c>
      <c r="I1953" s="184" t="s">
        <v>42</v>
      </c>
      <c r="J1953" s="128"/>
      <c r="K1953" s="180" t="s">
        <v>2225</v>
      </c>
      <c r="L1953" s="143" t="s">
        <v>691</v>
      </c>
      <c r="M1953" s="321">
        <v>127</v>
      </c>
      <c r="N1953" s="128" t="s">
        <v>44</v>
      </c>
      <c r="O1953" s="128" t="s">
        <v>41</v>
      </c>
      <c r="P1953" s="128">
        <v>1</v>
      </c>
      <c r="Q1953" s="126">
        <f>(D1953*G1953)*B1953</f>
        <v>0</v>
      </c>
    </row>
    <row r="1954" spans="1:17" ht="12.75">
      <c r="A1954" s="144" t="s">
        <v>2226</v>
      </c>
      <c r="B1954" s="114"/>
      <c r="C1954" s="128" t="s">
        <v>41</v>
      </c>
      <c r="D1954" s="128">
        <v>1</v>
      </c>
      <c r="E1954" s="364" t="s">
        <v>2227</v>
      </c>
      <c r="F1954" s="118">
        <f>G1954*137</f>
        <v>4451.13</v>
      </c>
      <c r="G1954" s="142">
        <v>32.49</v>
      </c>
      <c r="H1954" s="183">
        <v>1</v>
      </c>
      <c r="I1954" s="184" t="s">
        <v>42</v>
      </c>
      <c r="J1954" s="128"/>
      <c r="K1954" s="180" t="s">
        <v>2228</v>
      </c>
      <c r="L1954" s="134"/>
      <c r="M1954" s="321">
        <v>127</v>
      </c>
      <c r="N1954" s="128" t="s">
        <v>44</v>
      </c>
      <c r="O1954" s="128" t="s">
        <v>41</v>
      </c>
      <c r="P1954" s="128">
        <v>1</v>
      </c>
      <c r="Q1954" s="126">
        <f>(D1954*G1954)*B1954</f>
        <v>0</v>
      </c>
    </row>
    <row r="1955" spans="1:17" ht="12.75">
      <c r="A1955" s="144" t="s">
        <v>2229</v>
      </c>
      <c r="B1955" s="148"/>
      <c r="C1955" s="128" t="s">
        <v>41</v>
      </c>
      <c r="D1955" s="128">
        <v>1</v>
      </c>
      <c r="E1955" s="364" t="s">
        <v>2230</v>
      </c>
      <c r="F1955" s="118">
        <f>G1955*137</f>
        <v>5134.759999999999</v>
      </c>
      <c r="G1955" s="142">
        <v>37.48</v>
      </c>
      <c r="H1955" s="183">
        <v>1</v>
      </c>
      <c r="I1955" s="184" t="s">
        <v>42</v>
      </c>
      <c r="J1955" s="128"/>
      <c r="K1955" s="180" t="s">
        <v>2231</v>
      </c>
      <c r="L1955" s="134"/>
      <c r="M1955" s="321">
        <v>127</v>
      </c>
      <c r="N1955" s="128" t="s">
        <v>44</v>
      </c>
      <c r="O1955" s="128" t="s">
        <v>41</v>
      </c>
      <c r="P1955" s="128">
        <v>1</v>
      </c>
      <c r="Q1955" s="126">
        <f>(D1955*G1955)*B1955</f>
        <v>0</v>
      </c>
    </row>
    <row r="1956" spans="1:17" ht="12.75">
      <c r="A1956" s="144" t="s">
        <v>2232</v>
      </c>
      <c r="B1956" s="114"/>
      <c r="C1956" s="128" t="s">
        <v>41</v>
      </c>
      <c r="D1956" s="128">
        <v>1</v>
      </c>
      <c r="E1956" s="107" t="s">
        <v>2233</v>
      </c>
      <c r="F1956" s="118">
        <f>G1956*137</f>
        <v>4062.0499999999997</v>
      </c>
      <c r="G1956" s="142">
        <v>29.65</v>
      </c>
      <c r="H1956" s="183">
        <v>1</v>
      </c>
      <c r="I1956" s="184" t="s">
        <v>42</v>
      </c>
      <c r="J1956" s="128"/>
      <c r="K1956" s="180" t="s">
        <v>2234</v>
      </c>
      <c r="L1956" s="143" t="s">
        <v>944</v>
      </c>
      <c r="M1956" s="321">
        <v>128</v>
      </c>
      <c r="N1956" s="128" t="s">
        <v>44</v>
      </c>
      <c r="O1956" s="128" t="s">
        <v>41</v>
      </c>
      <c r="P1956" s="128">
        <v>1</v>
      </c>
      <c r="Q1956" s="126">
        <f>(D1956*G1956)*B1956</f>
        <v>0</v>
      </c>
    </row>
    <row r="1957" spans="1:17" ht="12.75">
      <c r="A1957" s="144" t="s">
        <v>2235</v>
      </c>
      <c r="B1957" s="148"/>
      <c r="C1957" s="128" t="s">
        <v>41</v>
      </c>
      <c r="D1957" s="128">
        <v>1</v>
      </c>
      <c r="E1957" s="107" t="s">
        <v>2236</v>
      </c>
      <c r="F1957" s="118">
        <f>G1957*137</f>
        <v>6391.05</v>
      </c>
      <c r="G1957" s="142">
        <v>46.65</v>
      </c>
      <c r="H1957" s="183">
        <v>1</v>
      </c>
      <c r="I1957" s="184" t="s">
        <v>42</v>
      </c>
      <c r="J1957" s="128"/>
      <c r="K1957" s="180" t="s">
        <v>2237</v>
      </c>
      <c r="L1957" s="143" t="s">
        <v>466</v>
      </c>
      <c r="M1957" s="321">
        <v>128</v>
      </c>
      <c r="N1957" s="128" t="s">
        <v>44</v>
      </c>
      <c r="O1957" s="128" t="s">
        <v>41</v>
      </c>
      <c r="P1957" s="128">
        <v>1</v>
      </c>
      <c r="Q1957" s="126">
        <f>(D1957*G1957)*B1957</f>
        <v>0</v>
      </c>
    </row>
    <row r="1958" spans="1:17" ht="12.75">
      <c r="A1958" s="144" t="s">
        <v>2238</v>
      </c>
      <c r="B1958" s="148"/>
      <c r="C1958" s="128" t="s">
        <v>41</v>
      </c>
      <c r="D1958" s="128">
        <v>1</v>
      </c>
      <c r="E1958" s="107" t="s">
        <v>2032</v>
      </c>
      <c r="F1958" s="118">
        <f>G1958*137</f>
        <v>6987</v>
      </c>
      <c r="G1958" s="142">
        <v>51</v>
      </c>
      <c r="H1958" s="183">
        <v>1</v>
      </c>
      <c r="I1958" s="184" t="s">
        <v>42</v>
      </c>
      <c r="J1958" s="128"/>
      <c r="K1958" s="180" t="s">
        <v>2237</v>
      </c>
      <c r="L1958" s="143" t="s">
        <v>944</v>
      </c>
      <c r="M1958" s="321">
        <v>128</v>
      </c>
      <c r="N1958" s="128" t="s">
        <v>44</v>
      </c>
      <c r="O1958" s="128" t="s">
        <v>41</v>
      </c>
      <c r="P1958" s="128">
        <v>1</v>
      </c>
      <c r="Q1958" s="126">
        <f>(D1958*G1958)*B1958</f>
        <v>0</v>
      </c>
    </row>
    <row r="1959" spans="1:17" ht="12.75">
      <c r="A1959" s="144" t="s">
        <v>2239</v>
      </c>
      <c r="B1959" s="148"/>
      <c r="C1959" s="128" t="s">
        <v>41</v>
      </c>
      <c r="D1959" s="128">
        <v>1</v>
      </c>
      <c r="E1959" s="107" t="s">
        <v>2236</v>
      </c>
      <c r="F1959" s="118">
        <f>G1959*137</f>
        <v>5373.139999999999</v>
      </c>
      <c r="G1959" s="142">
        <v>39.22</v>
      </c>
      <c r="H1959" s="183">
        <v>1</v>
      </c>
      <c r="I1959" s="184" t="s">
        <v>42</v>
      </c>
      <c r="J1959" s="128"/>
      <c r="K1959" s="180" t="s">
        <v>2240</v>
      </c>
      <c r="L1959" s="143" t="s">
        <v>338</v>
      </c>
      <c r="M1959" s="321">
        <v>128</v>
      </c>
      <c r="N1959" s="128" t="s">
        <v>44</v>
      </c>
      <c r="O1959" s="128" t="s">
        <v>41</v>
      </c>
      <c r="P1959" s="128">
        <v>1</v>
      </c>
      <c r="Q1959" s="126">
        <f>(D1959*G1959)*B1959</f>
        <v>0</v>
      </c>
    </row>
    <row r="1960" spans="1:17" ht="12.75">
      <c r="A1960" s="144" t="s">
        <v>2241</v>
      </c>
      <c r="B1960" s="148"/>
      <c r="C1960" s="128" t="s">
        <v>41</v>
      </c>
      <c r="D1960" s="128">
        <v>1</v>
      </c>
      <c r="E1960" s="107" t="s">
        <v>2236</v>
      </c>
      <c r="F1960" s="118">
        <f>G1960*137</f>
        <v>5606.04</v>
      </c>
      <c r="G1960" s="142">
        <v>40.92</v>
      </c>
      <c r="H1960" s="183">
        <v>1</v>
      </c>
      <c r="I1960" s="184" t="s">
        <v>42</v>
      </c>
      <c r="J1960" s="128"/>
      <c r="K1960" s="180" t="s">
        <v>2242</v>
      </c>
      <c r="L1960" s="143" t="s">
        <v>338</v>
      </c>
      <c r="M1960" s="321">
        <v>128</v>
      </c>
      <c r="N1960" s="128" t="s">
        <v>44</v>
      </c>
      <c r="O1960" s="128" t="s">
        <v>41</v>
      </c>
      <c r="P1960" s="128">
        <v>1</v>
      </c>
      <c r="Q1960" s="126">
        <f>(D1960*G1960)*B1960</f>
        <v>0</v>
      </c>
    </row>
    <row r="1961" spans="1:17" ht="12.75">
      <c r="A1961" s="144" t="s">
        <v>2243</v>
      </c>
      <c r="B1961" s="114"/>
      <c r="C1961" s="128" t="s">
        <v>41</v>
      </c>
      <c r="D1961" s="128">
        <v>1</v>
      </c>
      <c r="E1961" s="364" t="s">
        <v>2244</v>
      </c>
      <c r="F1961" s="118">
        <f>G1961*137</f>
        <v>10364.050000000001</v>
      </c>
      <c r="G1961" s="142">
        <v>75.65</v>
      </c>
      <c r="H1961" s="183">
        <v>1</v>
      </c>
      <c r="I1961" s="184" t="s">
        <v>42</v>
      </c>
      <c r="J1961" s="128"/>
      <c r="K1961" s="180" t="s">
        <v>2245</v>
      </c>
      <c r="L1961" s="143"/>
      <c r="M1961" s="321">
        <v>129</v>
      </c>
      <c r="N1961" s="128" t="s">
        <v>44</v>
      </c>
      <c r="O1961" s="128" t="s">
        <v>41</v>
      </c>
      <c r="P1961" s="128">
        <v>1</v>
      </c>
      <c r="Q1961" s="126">
        <f>(D1961*G1961)*B1961</f>
        <v>0</v>
      </c>
    </row>
    <row r="1962" spans="1:17" ht="12.75">
      <c r="A1962" s="144" t="s">
        <v>2246</v>
      </c>
      <c r="B1962" s="114"/>
      <c r="C1962" s="128" t="s">
        <v>41</v>
      </c>
      <c r="D1962" s="128">
        <v>1</v>
      </c>
      <c r="E1962" s="107" t="s">
        <v>2032</v>
      </c>
      <c r="F1962" s="118">
        <f>G1962*137</f>
        <v>4731.98</v>
      </c>
      <c r="G1962" s="142">
        <v>34.54</v>
      </c>
      <c r="H1962" s="183">
        <v>1</v>
      </c>
      <c r="I1962" s="184" t="s">
        <v>42</v>
      </c>
      <c r="J1962" s="128"/>
      <c r="K1962" s="180" t="s">
        <v>2247</v>
      </c>
      <c r="L1962" s="143"/>
      <c r="M1962" s="321">
        <v>129</v>
      </c>
      <c r="N1962" s="128" t="s">
        <v>44</v>
      </c>
      <c r="O1962" s="128" t="s">
        <v>41</v>
      </c>
      <c r="P1962" s="128">
        <v>1</v>
      </c>
      <c r="Q1962" s="126">
        <f>(D1962*G1962)*B1962</f>
        <v>0</v>
      </c>
    </row>
    <row r="1963" spans="1:17" ht="12.75">
      <c r="A1963" s="144" t="s">
        <v>2248</v>
      </c>
      <c r="B1963" s="148"/>
      <c r="C1963" s="128" t="s">
        <v>41</v>
      </c>
      <c r="D1963" s="128">
        <v>1</v>
      </c>
      <c r="E1963" s="107" t="s">
        <v>2236</v>
      </c>
      <c r="F1963" s="118">
        <f>G1963*137</f>
        <v>7171.95</v>
      </c>
      <c r="G1963" s="142">
        <v>52.35</v>
      </c>
      <c r="H1963" s="183">
        <v>1</v>
      </c>
      <c r="I1963" s="184" t="s">
        <v>42</v>
      </c>
      <c r="J1963" s="128"/>
      <c r="K1963" s="180" t="s">
        <v>2249</v>
      </c>
      <c r="L1963" s="143"/>
      <c r="M1963" s="321">
        <v>129</v>
      </c>
      <c r="N1963" s="128" t="s">
        <v>44</v>
      </c>
      <c r="O1963" s="128" t="s">
        <v>41</v>
      </c>
      <c r="P1963" s="128">
        <v>1</v>
      </c>
      <c r="Q1963" s="126">
        <f>(D1963*G1963)*B1963</f>
        <v>0</v>
      </c>
    </row>
    <row r="1964" spans="1:17" ht="12.75">
      <c r="A1964" s="144" t="s">
        <v>2250</v>
      </c>
      <c r="B1964" s="114"/>
      <c r="C1964" s="128" t="s">
        <v>41</v>
      </c>
      <c r="D1964" s="128">
        <v>1</v>
      </c>
      <c r="E1964" s="107" t="s">
        <v>2251</v>
      </c>
      <c r="F1964" s="118">
        <f>G1964*137</f>
        <v>10433.92</v>
      </c>
      <c r="G1964" s="142">
        <v>76.16</v>
      </c>
      <c r="H1964" s="183">
        <v>1</v>
      </c>
      <c r="I1964" s="184" t="s">
        <v>42</v>
      </c>
      <c r="J1964" s="128"/>
      <c r="K1964" s="180" t="s">
        <v>2252</v>
      </c>
      <c r="L1964" s="143"/>
      <c r="M1964" s="321">
        <v>129</v>
      </c>
      <c r="N1964" s="128" t="s">
        <v>44</v>
      </c>
      <c r="O1964" s="128" t="s">
        <v>41</v>
      </c>
      <c r="P1964" s="128">
        <v>1</v>
      </c>
      <c r="Q1964" s="126">
        <f>(D1964*G1964)*B1964</f>
        <v>0</v>
      </c>
    </row>
    <row r="1965" spans="1:17" ht="12.75">
      <c r="A1965" s="144" t="s">
        <v>2253</v>
      </c>
      <c r="B1965" s="114"/>
      <c r="C1965" s="128" t="s">
        <v>41</v>
      </c>
      <c r="D1965" s="128">
        <v>1</v>
      </c>
      <c r="E1965" s="107" t="s">
        <v>2254</v>
      </c>
      <c r="F1965" s="118">
        <f>G1965*137</f>
        <v>5789.62</v>
      </c>
      <c r="G1965" s="142">
        <v>42.26</v>
      </c>
      <c r="H1965" s="183">
        <v>1</v>
      </c>
      <c r="I1965" s="184" t="s">
        <v>42</v>
      </c>
      <c r="J1965" s="128"/>
      <c r="K1965" s="180" t="s">
        <v>2255</v>
      </c>
      <c r="L1965" s="143" t="s">
        <v>357</v>
      </c>
      <c r="M1965" s="321">
        <v>130</v>
      </c>
      <c r="N1965" s="128" t="s">
        <v>44</v>
      </c>
      <c r="O1965" s="128" t="s">
        <v>41</v>
      </c>
      <c r="P1965" s="128">
        <v>1</v>
      </c>
      <c r="Q1965" s="126">
        <f>(D1965*G1965)*B1965</f>
        <v>0</v>
      </c>
    </row>
    <row r="1966" spans="1:17" ht="12.75">
      <c r="A1966" s="144" t="s">
        <v>2256</v>
      </c>
      <c r="B1966" s="148"/>
      <c r="C1966" s="128" t="s">
        <v>41</v>
      </c>
      <c r="D1966" s="128">
        <v>1</v>
      </c>
      <c r="E1966" s="107" t="s">
        <v>2254</v>
      </c>
      <c r="F1966" s="118">
        <f>G1966*137</f>
        <v>6695.19</v>
      </c>
      <c r="G1966" s="142">
        <v>48.87</v>
      </c>
      <c r="H1966" s="183">
        <v>1</v>
      </c>
      <c r="I1966" s="184" t="s">
        <v>42</v>
      </c>
      <c r="J1966" s="128"/>
      <c r="K1966" s="180" t="s">
        <v>2257</v>
      </c>
      <c r="L1966" s="143" t="s">
        <v>357</v>
      </c>
      <c r="M1966" s="321">
        <v>130</v>
      </c>
      <c r="N1966" s="128" t="s">
        <v>44</v>
      </c>
      <c r="O1966" s="128" t="s">
        <v>41</v>
      </c>
      <c r="P1966" s="128">
        <v>1</v>
      </c>
      <c r="Q1966" s="126">
        <f>(D1966*G1966)*B1966</f>
        <v>0</v>
      </c>
    </row>
    <row r="1967" spans="1:17" ht="12.75">
      <c r="A1967" s="144" t="s">
        <v>2258</v>
      </c>
      <c r="B1967" s="114"/>
      <c r="C1967" s="128" t="s">
        <v>41</v>
      </c>
      <c r="D1967" s="128">
        <v>1</v>
      </c>
      <c r="E1967" s="107" t="s">
        <v>2236</v>
      </c>
      <c r="F1967" s="118">
        <f>G1967*137</f>
        <v>5912.919999999999</v>
      </c>
      <c r="G1967" s="142">
        <v>43.16</v>
      </c>
      <c r="H1967" s="183">
        <v>1</v>
      </c>
      <c r="I1967" s="184" t="s">
        <v>42</v>
      </c>
      <c r="J1967" s="128"/>
      <c r="K1967" s="180" t="s">
        <v>2259</v>
      </c>
      <c r="L1967" s="143" t="s">
        <v>357</v>
      </c>
      <c r="M1967" s="321">
        <v>130</v>
      </c>
      <c r="N1967" s="128" t="s">
        <v>44</v>
      </c>
      <c r="O1967" s="128" t="s">
        <v>41</v>
      </c>
      <c r="P1967" s="128">
        <v>1</v>
      </c>
      <c r="Q1967" s="126">
        <f>(D1967*G1967)*B1967</f>
        <v>0</v>
      </c>
    </row>
    <row r="1968" spans="1:17" ht="12.75">
      <c r="A1968" s="144" t="s">
        <v>2260</v>
      </c>
      <c r="B1968" s="114"/>
      <c r="C1968" s="128" t="s">
        <v>41</v>
      </c>
      <c r="D1968" s="128">
        <v>1</v>
      </c>
      <c r="E1968" s="107" t="s">
        <v>2032</v>
      </c>
      <c r="F1968" s="118">
        <f>G1968*137</f>
        <v>9481.769999999999</v>
      </c>
      <c r="G1968" s="142">
        <v>69.21</v>
      </c>
      <c r="H1968" s="183">
        <v>1</v>
      </c>
      <c r="I1968" s="184" t="s">
        <v>42</v>
      </c>
      <c r="J1968" s="128"/>
      <c r="K1968" s="180" t="s">
        <v>2261</v>
      </c>
      <c r="L1968" s="143" t="s">
        <v>357</v>
      </c>
      <c r="M1968" s="321">
        <v>130</v>
      </c>
      <c r="N1968" s="128" t="s">
        <v>44</v>
      </c>
      <c r="O1968" s="128" t="s">
        <v>41</v>
      </c>
      <c r="P1968" s="128">
        <v>1</v>
      </c>
      <c r="Q1968" s="126">
        <f>(D1968*G1968)*B1968</f>
        <v>0</v>
      </c>
    </row>
    <row r="1969" spans="1:17" ht="12.75">
      <c r="A1969" s="144" t="s">
        <v>2262</v>
      </c>
      <c r="B1969" s="114"/>
      <c r="C1969" s="128" t="s">
        <v>41</v>
      </c>
      <c r="D1969" s="128">
        <v>1</v>
      </c>
      <c r="E1969" s="107" t="s">
        <v>2236</v>
      </c>
      <c r="F1969" s="118">
        <f>G1969*137</f>
        <v>8300.83</v>
      </c>
      <c r="G1969" s="142">
        <v>60.59</v>
      </c>
      <c r="H1969" s="183">
        <v>1</v>
      </c>
      <c r="I1969" s="184" t="s">
        <v>42</v>
      </c>
      <c r="J1969" s="128"/>
      <c r="K1969" s="180" t="s">
        <v>2263</v>
      </c>
      <c r="L1969" s="143" t="s">
        <v>357</v>
      </c>
      <c r="M1969" s="321">
        <v>131</v>
      </c>
      <c r="N1969" s="128" t="s">
        <v>44</v>
      </c>
      <c r="O1969" s="128" t="s">
        <v>41</v>
      </c>
      <c r="P1969" s="128">
        <v>1</v>
      </c>
      <c r="Q1969" s="126">
        <f>(D1969*G1969)*B1969</f>
        <v>0</v>
      </c>
    </row>
    <row r="1970" spans="1:17" ht="12.75">
      <c r="A1970" s="144" t="s">
        <v>2264</v>
      </c>
      <c r="B1970" s="267"/>
      <c r="C1970" s="128" t="s">
        <v>41</v>
      </c>
      <c r="D1970" s="128">
        <v>1</v>
      </c>
      <c r="E1970" s="107" t="s">
        <v>2254</v>
      </c>
      <c r="F1970" s="118">
        <f>G1970*137</f>
        <v>5749.889999999999</v>
      </c>
      <c r="G1970" s="142">
        <v>41.97</v>
      </c>
      <c r="H1970" s="183">
        <v>1</v>
      </c>
      <c r="I1970" s="184" t="s">
        <v>42</v>
      </c>
      <c r="J1970" s="128"/>
      <c r="K1970" s="180" t="s">
        <v>2265</v>
      </c>
      <c r="L1970" s="143" t="s">
        <v>350</v>
      </c>
      <c r="M1970" s="321">
        <v>131</v>
      </c>
      <c r="N1970" s="128" t="s">
        <v>44</v>
      </c>
      <c r="O1970" s="128" t="s">
        <v>41</v>
      </c>
      <c r="P1970" s="128">
        <v>1</v>
      </c>
      <c r="Q1970" s="126">
        <f>(D1970*G1970)*B1970</f>
        <v>0</v>
      </c>
    </row>
    <row r="1971" spans="1:17" ht="12.75">
      <c r="A1971" s="144" t="s">
        <v>2266</v>
      </c>
      <c r="B1971" s="114"/>
      <c r="C1971" s="128" t="s">
        <v>41</v>
      </c>
      <c r="D1971" s="128">
        <v>1</v>
      </c>
      <c r="E1971" s="107" t="s">
        <v>2254</v>
      </c>
      <c r="F1971" s="118">
        <f>G1971*137</f>
        <v>10568.18</v>
      </c>
      <c r="G1971" s="142">
        <v>77.14</v>
      </c>
      <c r="H1971" s="183">
        <v>1</v>
      </c>
      <c r="I1971" s="184" t="s">
        <v>42</v>
      </c>
      <c r="J1971" s="128"/>
      <c r="K1971" s="180" t="s">
        <v>2267</v>
      </c>
      <c r="L1971" s="143" t="s">
        <v>350</v>
      </c>
      <c r="M1971" s="321">
        <v>131</v>
      </c>
      <c r="N1971" s="128" t="s">
        <v>44</v>
      </c>
      <c r="O1971" s="128" t="s">
        <v>41</v>
      </c>
      <c r="P1971" s="128">
        <v>1</v>
      </c>
      <c r="Q1971" s="126">
        <f>(D1971*G1971)*B1971</f>
        <v>0</v>
      </c>
    </row>
    <row r="1972" spans="1:17" ht="12.75">
      <c r="A1972" s="144" t="s">
        <v>2268</v>
      </c>
      <c r="B1972" s="148"/>
      <c r="C1972" s="128" t="s">
        <v>41</v>
      </c>
      <c r="D1972" s="128">
        <v>1</v>
      </c>
      <c r="E1972" s="107" t="s">
        <v>2254</v>
      </c>
      <c r="F1972" s="118">
        <f>G1972*137</f>
        <v>6660.94</v>
      </c>
      <c r="G1972" s="142">
        <v>48.62</v>
      </c>
      <c r="H1972" s="183">
        <v>1</v>
      </c>
      <c r="I1972" s="184" t="s">
        <v>42</v>
      </c>
      <c r="J1972" s="128"/>
      <c r="K1972" s="180" t="s">
        <v>2269</v>
      </c>
      <c r="L1972" s="143" t="s">
        <v>350</v>
      </c>
      <c r="M1972" s="321">
        <v>131</v>
      </c>
      <c r="N1972" s="128" t="s">
        <v>44</v>
      </c>
      <c r="O1972" s="128" t="s">
        <v>41</v>
      </c>
      <c r="P1972" s="128">
        <v>1</v>
      </c>
      <c r="Q1972" s="126">
        <f>(D1972*G1972)*B1972</f>
        <v>0</v>
      </c>
    </row>
    <row r="1973" spans="1:17" ht="12.75">
      <c r="A1973" s="205"/>
      <c r="B1973" s="186"/>
      <c r="C1973" s="99"/>
      <c r="D1973" s="145">
        <f>((SUM(B1845:B1869,B1872:B1908,B1916:B1918,B1920,B1925,B1940,B1949:B1950,B1954:B1972)/110)+(SUM(B1870:B1871,B1909:B1915,B1919,B1921:B1924,B1926:B1932,B1939,B1941:B1943,B1951)/75)+(SUM(B1933:B1938,B1944:B1948,B1952:B1953)/55))*50</f>
        <v>0</v>
      </c>
      <c r="E1973" s="99"/>
      <c r="F1973" s="118">
        <f>G1973*137</f>
        <v>0</v>
      </c>
      <c r="G1973" s="109"/>
      <c r="H1973" s="110"/>
      <c r="I1973" s="111"/>
      <c r="J1973" s="99"/>
      <c r="K1973" s="180"/>
      <c r="L1973" s="100"/>
      <c r="M1973" s="194"/>
      <c r="N1973" s="99"/>
      <c r="O1973" s="99"/>
      <c r="P1973" s="99"/>
      <c r="Q1973" s="106" t="s">
        <v>15</v>
      </c>
    </row>
    <row r="1974" spans="1:17" ht="12.75">
      <c r="A1974" s="355"/>
      <c r="B1974" s="186"/>
      <c r="C1974" s="99"/>
      <c r="D1974" s="152"/>
      <c r="E1974" s="112"/>
      <c r="F1974" s="118">
        <f>G1974*137</f>
        <v>0</v>
      </c>
      <c r="G1974" s="101"/>
      <c r="H1974" s="102"/>
      <c r="I1974" s="103"/>
      <c r="K1974" s="211" t="s">
        <v>2270</v>
      </c>
      <c r="L1974" s="99"/>
      <c r="M1974" s="109"/>
      <c r="N1974" s="194"/>
      <c r="O1974" s="99"/>
      <c r="P1974" s="99"/>
      <c r="Q1974" s="156" t="s">
        <v>15</v>
      </c>
    </row>
    <row r="1975" spans="1:17" ht="12.75">
      <c r="A1975" s="349"/>
      <c r="B1975" s="98"/>
      <c r="C1975" s="99"/>
      <c r="D1975" s="112"/>
      <c r="E1975" s="99"/>
      <c r="F1975" s="118">
        <f>G1975*137</f>
        <v>0</v>
      </c>
      <c r="G1975" s="109"/>
      <c r="H1975" s="110"/>
      <c r="I1975" s="111"/>
      <c r="J1975" s="342"/>
      <c r="K1975" s="212" t="s">
        <v>2271</v>
      </c>
      <c r="L1975" s="152"/>
      <c r="M1975" s="194"/>
      <c r="N1975" s="194"/>
      <c r="O1975" s="99"/>
      <c r="P1975" s="99"/>
      <c r="Q1975" s="106" t="s">
        <v>15</v>
      </c>
    </row>
    <row r="1976" spans="1:17" ht="20.25" customHeight="1">
      <c r="A1976" s="366">
        <v>67001</v>
      </c>
      <c r="B1976" s="367"/>
      <c r="C1976" s="368" t="s">
        <v>41</v>
      </c>
      <c r="D1976" s="368">
        <v>1</v>
      </c>
      <c r="E1976" s="369" t="s">
        <v>2272</v>
      </c>
      <c r="F1976" s="118">
        <f>G1976*137</f>
        <v>14108.26</v>
      </c>
      <c r="G1976" s="370">
        <v>102.98</v>
      </c>
      <c r="H1976" s="371">
        <v>1</v>
      </c>
      <c r="I1976" s="372" t="s">
        <v>2273</v>
      </c>
      <c r="J1976" s="372"/>
      <c r="K1976" s="373" t="s">
        <v>2274</v>
      </c>
      <c r="L1976" s="374"/>
      <c r="M1976" s="375">
        <v>133</v>
      </c>
      <c r="N1976" s="376" t="s">
        <v>44</v>
      </c>
      <c r="O1976" s="376" t="s">
        <v>41</v>
      </c>
      <c r="P1976" s="376">
        <v>1</v>
      </c>
      <c r="Q1976" s="377">
        <f>(D1976*G1976)*B1976</f>
        <v>0</v>
      </c>
    </row>
    <row r="1977" spans="1:17" ht="20.25" customHeight="1">
      <c r="A1977" s="366">
        <v>67002</v>
      </c>
      <c r="B1977" s="367"/>
      <c r="C1977" s="368" t="s">
        <v>41</v>
      </c>
      <c r="D1977" s="368">
        <v>1</v>
      </c>
      <c r="E1977" s="369" t="s">
        <v>2275</v>
      </c>
      <c r="F1977" s="118">
        <f>G1977*137</f>
        <v>8450.16</v>
      </c>
      <c r="G1977" s="370">
        <v>61.68</v>
      </c>
      <c r="H1977" s="371">
        <v>1</v>
      </c>
      <c r="I1977" s="372" t="s">
        <v>2276</v>
      </c>
      <c r="J1977" s="372"/>
      <c r="K1977" s="373" t="s">
        <v>2277</v>
      </c>
      <c r="L1977" s="374"/>
      <c r="M1977" s="375">
        <v>133</v>
      </c>
      <c r="N1977" s="376" t="s">
        <v>44</v>
      </c>
      <c r="O1977" s="376" t="s">
        <v>41</v>
      </c>
      <c r="P1977" s="376">
        <v>1</v>
      </c>
      <c r="Q1977" s="377">
        <f>(D1977*G1977)*B1977</f>
        <v>0</v>
      </c>
    </row>
    <row r="1978" spans="1:17" ht="20.25" customHeight="1">
      <c r="A1978" s="366">
        <v>67003</v>
      </c>
      <c r="B1978" s="367"/>
      <c r="C1978" s="368" t="s">
        <v>41</v>
      </c>
      <c r="D1978" s="368">
        <v>1</v>
      </c>
      <c r="E1978" s="369" t="s">
        <v>2275</v>
      </c>
      <c r="F1978" s="118">
        <f>G1978*137</f>
        <v>8429.61</v>
      </c>
      <c r="G1978" s="370">
        <v>61.53</v>
      </c>
      <c r="H1978" s="371">
        <v>1</v>
      </c>
      <c r="I1978" s="372" t="s">
        <v>2278</v>
      </c>
      <c r="J1978" s="372"/>
      <c r="K1978" s="373" t="s">
        <v>2279</v>
      </c>
      <c r="L1978" s="374"/>
      <c r="M1978" s="375">
        <v>133</v>
      </c>
      <c r="N1978" s="376" t="s">
        <v>44</v>
      </c>
      <c r="O1978" s="376" t="s">
        <v>41</v>
      </c>
      <c r="P1978" s="376">
        <v>1</v>
      </c>
      <c r="Q1978" s="377">
        <f>(D1978*G1978)*B1978</f>
        <v>0</v>
      </c>
    </row>
    <row r="1979" spans="1:17" ht="35.25" customHeight="1">
      <c r="A1979" s="366">
        <v>67004</v>
      </c>
      <c r="B1979" s="367"/>
      <c r="C1979" s="368" t="s">
        <v>41</v>
      </c>
      <c r="D1979" s="368">
        <v>1</v>
      </c>
      <c r="E1979" s="369" t="s">
        <v>2280</v>
      </c>
      <c r="F1979" s="118">
        <f>G1979*137</f>
        <v>11357.300000000001</v>
      </c>
      <c r="G1979" s="370">
        <v>82.9</v>
      </c>
      <c r="H1979" s="371">
        <v>1</v>
      </c>
      <c r="I1979" s="372" t="s">
        <v>2281</v>
      </c>
      <c r="J1979" s="372"/>
      <c r="K1979" s="373" t="s">
        <v>2282</v>
      </c>
      <c r="L1979" s="374"/>
      <c r="M1979" s="375">
        <v>133</v>
      </c>
      <c r="N1979" s="376" t="s">
        <v>44</v>
      </c>
      <c r="O1979" s="376" t="s">
        <v>41</v>
      </c>
      <c r="P1979" s="376">
        <v>1</v>
      </c>
      <c r="Q1979" s="377">
        <f>(D1979*G1979)*B1979</f>
        <v>0</v>
      </c>
    </row>
    <row r="1980" spans="1:17" ht="20.25" customHeight="1">
      <c r="A1980" s="366">
        <v>67005</v>
      </c>
      <c r="B1980" s="367"/>
      <c r="C1980" s="368" t="s">
        <v>41</v>
      </c>
      <c r="D1980" s="368">
        <v>1</v>
      </c>
      <c r="E1980" s="369" t="s">
        <v>2275</v>
      </c>
      <c r="F1980" s="118">
        <f>G1980*137</f>
        <v>10666.82</v>
      </c>
      <c r="G1980" s="370">
        <v>77.86</v>
      </c>
      <c r="H1980" s="371">
        <v>1</v>
      </c>
      <c r="I1980" s="372" t="s">
        <v>2276</v>
      </c>
      <c r="J1980" s="372"/>
      <c r="K1980" s="373" t="s">
        <v>2283</v>
      </c>
      <c r="L1980" s="374"/>
      <c r="M1980" s="375">
        <v>133</v>
      </c>
      <c r="N1980" s="376" t="s">
        <v>44</v>
      </c>
      <c r="O1980" s="376" t="s">
        <v>41</v>
      </c>
      <c r="P1980" s="376">
        <v>1</v>
      </c>
      <c r="Q1980" s="377">
        <f>(D1980*G1980)*B1980</f>
        <v>0</v>
      </c>
    </row>
    <row r="1981" spans="1:17" ht="20.25" customHeight="1">
      <c r="A1981" s="366">
        <v>67006</v>
      </c>
      <c r="B1981" s="367"/>
      <c r="C1981" s="368" t="s">
        <v>41</v>
      </c>
      <c r="D1981" s="368">
        <v>1</v>
      </c>
      <c r="E1981" s="369" t="s">
        <v>2275</v>
      </c>
      <c r="F1981" s="118">
        <f>G1981*137</f>
        <v>8511.81</v>
      </c>
      <c r="G1981" s="370">
        <v>62.13</v>
      </c>
      <c r="H1981" s="371">
        <v>1</v>
      </c>
      <c r="I1981" s="372" t="s">
        <v>2284</v>
      </c>
      <c r="J1981" s="372"/>
      <c r="K1981" s="373" t="s">
        <v>2285</v>
      </c>
      <c r="L1981" s="374"/>
      <c r="M1981" s="375">
        <v>133</v>
      </c>
      <c r="N1981" s="376" t="s">
        <v>44</v>
      </c>
      <c r="O1981" s="376" t="s">
        <v>41</v>
      </c>
      <c r="P1981" s="376">
        <v>1</v>
      </c>
      <c r="Q1981" s="377">
        <f>(D1981*G1981)*B1981</f>
        <v>0</v>
      </c>
    </row>
    <row r="1982" spans="1:17" ht="27.75" customHeight="1">
      <c r="A1982" s="366">
        <v>67007</v>
      </c>
      <c r="B1982" s="367"/>
      <c r="C1982" s="368" t="s">
        <v>41</v>
      </c>
      <c r="D1982" s="368">
        <v>1</v>
      </c>
      <c r="E1982" s="369" t="s">
        <v>2272</v>
      </c>
      <c r="F1982" s="118">
        <f>G1982*137</f>
        <v>17752.460000000003</v>
      </c>
      <c r="G1982" s="370">
        <v>129.58</v>
      </c>
      <c r="H1982" s="371">
        <v>1</v>
      </c>
      <c r="I1982" s="372" t="s">
        <v>2286</v>
      </c>
      <c r="J1982" s="372"/>
      <c r="K1982" s="373" t="s">
        <v>2287</v>
      </c>
      <c r="L1982" s="374"/>
      <c r="M1982" s="375">
        <v>133</v>
      </c>
      <c r="N1982" s="376" t="s">
        <v>44</v>
      </c>
      <c r="O1982" s="376" t="s">
        <v>41</v>
      </c>
      <c r="P1982" s="376">
        <v>1</v>
      </c>
      <c r="Q1982" s="377">
        <f>(D1982*G1982)*B1982</f>
        <v>0</v>
      </c>
    </row>
    <row r="1983" spans="1:17" ht="20.25" customHeight="1">
      <c r="A1983" s="366">
        <v>67008</v>
      </c>
      <c r="B1983" s="367"/>
      <c r="C1983" s="368" t="s">
        <v>41</v>
      </c>
      <c r="D1983" s="368">
        <v>1</v>
      </c>
      <c r="E1983" s="369" t="s">
        <v>2275</v>
      </c>
      <c r="F1983" s="118">
        <f>G1983*137</f>
        <v>10887.39</v>
      </c>
      <c r="G1983" s="370">
        <v>79.47</v>
      </c>
      <c r="H1983" s="371">
        <v>1</v>
      </c>
      <c r="I1983" s="372" t="s">
        <v>2276</v>
      </c>
      <c r="J1983" s="372"/>
      <c r="K1983" s="373" t="s">
        <v>2288</v>
      </c>
      <c r="L1983" s="374"/>
      <c r="M1983" s="375">
        <v>133</v>
      </c>
      <c r="N1983" s="376" t="s">
        <v>44</v>
      </c>
      <c r="O1983" s="376" t="s">
        <v>41</v>
      </c>
      <c r="P1983" s="376">
        <v>1</v>
      </c>
      <c r="Q1983" s="377">
        <f>(D1983*G1983)*B1983</f>
        <v>0</v>
      </c>
    </row>
    <row r="1984" spans="1:17" ht="30.75" customHeight="1">
      <c r="A1984" s="366">
        <v>67009</v>
      </c>
      <c r="B1984" s="367"/>
      <c r="C1984" s="368" t="s">
        <v>41</v>
      </c>
      <c r="D1984" s="368">
        <v>1</v>
      </c>
      <c r="E1984" s="369" t="s">
        <v>2280</v>
      </c>
      <c r="F1984" s="118">
        <f>G1984*137</f>
        <v>8569.35</v>
      </c>
      <c r="G1984" s="370">
        <v>62.55</v>
      </c>
      <c r="H1984" s="371">
        <v>1</v>
      </c>
      <c r="I1984" s="372" t="s">
        <v>2289</v>
      </c>
      <c r="J1984" s="372"/>
      <c r="K1984" s="373" t="s">
        <v>2290</v>
      </c>
      <c r="L1984" s="374"/>
      <c r="M1984" s="375">
        <v>133</v>
      </c>
      <c r="N1984" s="376" t="s">
        <v>44</v>
      </c>
      <c r="O1984" s="376" t="s">
        <v>41</v>
      </c>
      <c r="P1984" s="376">
        <v>1</v>
      </c>
      <c r="Q1984" s="377">
        <f>(D1984*G1984)*B1984</f>
        <v>0</v>
      </c>
    </row>
    <row r="1985" spans="1:17" ht="20.25" customHeight="1">
      <c r="A1985" s="366">
        <v>67010</v>
      </c>
      <c r="B1985" s="367"/>
      <c r="C1985" s="368" t="s">
        <v>41</v>
      </c>
      <c r="D1985" s="368">
        <v>1</v>
      </c>
      <c r="E1985" s="369" t="s">
        <v>2291</v>
      </c>
      <c r="F1985" s="118">
        <f>G1985*137</f>
        <v>10894.24</v>
      </c>
      <c r="G1985" s="370">
        <v>79.52</v>
      </c>
      <c r="H1985" s="371">
        <v>1</v>
      </c>
      <c r="I1985" s="372" t="s">
        <v>2292</v>
      </c>
      <c r="J1985" s="372"/>
      <c r="K1985" s="373" t="s">
        <v>2293</v>
      </c>
      <c r="L1985" s="374"/>
      <c r="M1985" s="375">
        <v>133</v>
      </c>
      <c r="N1985" s="376" t="s">
        <v>44</v>
      </c>
      <c r="O1985" s="376" t="s">
        <v>41</v>
      </c>
      <c r="P1985" s="376">
        <v>1</v>
      </c>
      <c r="Q1985" s="377">
        <f>(D1985*G1985)*B1985</f>
        <v>0</v>
      </c>
    </row>
    <row r="1986" spans="1:17" ht="28.5" customHeight="1">
      <c r="A1986" s="366">
        <v>67011</v>
      </c>
      <c r="B1986" s="367"/>
      <c r="C1986" s="368" t="s">
        <v>41</v>
      </c>
      <c r="D1986" s="368">
        <v>1</v>
      </c>
      <c r="E1986" s="369" t="s">
        <v>2291</v>
      </c>
      <c r="F1986" s="118">
        <f>G1986*137</f>
        <v>11924.480000000001</v>
      </c>
      <c r="G1986" s="370">
        <v>87.04</v>
      </c>
      <c r="H1986" s="371">
        <v>1</v>
      </c>
      <c r="I1986" s="372" t="s">
        <v>2294</v>
      </c>
      <c r="J1986" s="372"/>
      <c r="K1986" s="373" t="s">
        <v>2295</v>
      </c>
      <c r="L1986" s="374"/>
      <c r="M1986" s="375">
        <v>134</v>
      </c>
      <c r="N1986" s="376" t="s">
        <v>44</v>
      </c>
      <c r="O1986" s="376" t="s">
        <v>41</v>
      </c>
      <c r="P1986" s="376">
        <v>1</v>
      </c>
      <c r="Q1986" s="377">
        <f>(D1986*G1986)*B1986</f>
        <v>0</v>
      </c>
    </row>
    <row r="1987" spans="1:17" ht="27" customHeight="1">
      <c r="A1987" s="366">
        <v>67012</v>
      </c>
      <c r="B1987" s="367"/>
      <c r="C1987" s="368" t="s">
        <v>41</v>
      </c>
      <c r="D1987" s="368">
        <v>1</v>
      </c>
      <c r="E1987" s="369" t="s">
        <v>2275</v>
      </c>
      <c r="F1987" s="118">
        <f>G1987*137</f>
        <v>8655.66</v>
      </c>
      <c r="G1987" s="370">
        <v>63.18</v>
      </c>
      <c r="H1987" s="371">
        <v>1</v>
      </c>
      <c r="I1987" s="372" t="s">
        <v>2296</v>
      </c>
      <c r="J1987" s="372"/>
      <c r="K1987" s="373" t="s">
        <v>2297</v>
      </c>
      <c r="L1987" s="374"/>
      <c r="M1987" s="375">
        <v>134</v>
      </c>
      <c r="N1987" s="376" t="s">
        <v>44</v>
      </c>
      <c r="O1987" s="376" t="s">
        <v>41</v>
      </c>
      <c r="P1987" s="376">
        <v>1</v>
      </c>
      <c r="Q1987" s="377">
        <f>(D1987*G1987)*B1987</f>
        <v>0</v>
      </c>
    </row>
    <row r="1988" spans="1:17" ht="20.25" customHeight="1">
      <c r="A1988" s="366">
        <v>67013</v>
      </c>
      <c r="B1988" s="367"/>
      <c r="C1988" s="368" t="s">
        <v>41</v>
      </c>
      <c r="D1988" s="368">
        <v>1</v>
      </c>
      <c r="E1988" s="369" t="s">
        <v>2275</v>
      </c>
      <c r="F1988" s="118">
        <f>G1988*137</f>
        <v>8981.720000000001</v>
      </c>
      <c r="G1988" s="370">
        <v>65.56</v>
      </c>
      <c r="H1988" s="371">
        <v>1</v>
      </c>
      <c r="I1988" s="372" t="s">
        <v>2276</v>
      </c>
      <c r="J1988" s="372"/>
      <c r="K1988" s="373" t="s">
        <v>2298</v>
      </c>
      <c r="L1988" s="374"/>
      <c r="M1988" s="375">
        <v>134</v>
      </c>
      <c r="N1988" s="376" t="s">
        <v>44</v>
      </c>
      <c r="O1988" s="376" t="s">
        <v>41</v>
      </c>
      <c r="P1988" s="376">
        <v>1</v>
      </c>
      <c r="Q1988" s="377">
        <f>(D1988*G1988)*B1988</f>
        <v>0</v>
      </c>
    </row>
    <row r="1989" spans="1:17" ht="20.25" customHeight="1">
      <c r="A1989" s="366">
        <v>67014</v>
      </c>
      <c r="B1989" s="367"/>
      <c r="C1989" s="368" t="s">
        <v>41</v>
      </c>
      <c r="D1989" s="368">
        <v>1</v>
      </c>
      <c r="E1989" s="369" t="s">
        <v>2272</v>
      </c>
      <c r="F1989" s="118">
        <f>G1989*137</f>
        <v>19264.940000000002</v>
      </c>
      <c r="G1989" s="370">
        <v>140.62</v>
      </c>
      <c r="H1989" s="371">
        <v>1</v>
      </c>
      <c r="I1989" s="372" t="s">
        <v>2299</v>
      </c>
      <c r="J1989" s="372"/>
      <c r="K1989" s="373" t="s">
        <v>2300</v>
      </c>
      <c r="L1989" s="374"/>
      <c r="M1989" s="375">
        <v>134</v>
      </c>
      <c r="N1989" s="376" t="s">
        <v>44</v>
      </c>
      <c r="O1989" s="376" t="s">
        <v>41</v>
      </c>
      <c r="P1989" s="376">
        <v>1</v>
      </c>
      <c r="Q1989" s="377">
        <f>(D1989*G1989)*B1989</f>
        <v>0</v>
      </c>
    </row>
    <row r="1990" spans="1:17" ht="20.25" customHeight="1">
      <c r="A1990" s="366">
        <v>67015</v>
      </c>
      <c r="B1990" s="367"/>
      <c r="C1990" s="368" t="s">
        <v>41</v>
      </c>
      <c r="D1990" s="368">
        <v>1</v>
      </c>
      <c r="E1990" s="369" t="s">
        <v>2291</v>
      </c>
      <c r="F1990" s="118">
        <f>G1990*137</f>
        <v>15720.75</v>
      </c>
      <c r="G1990" s="370">
        <v>114.75</v>
      </c>
      <c r="H1990" s="371">
        <v>1</v>
      </c>
      <c r="I1990" s="372" t="s">
        <v>2301</v>
      </c>
      <c r="J1990" s="372"/>
      <c r="K1990" s="373" t="s">
        <v>2302</v>
      </c>
      <c r="L1990" s="374"/>
      <c r="M1990" s="375">
        <v>134</v>
      </c>
      <c r="N1990" s="376" t="s">
        <v>44</v>
      </c>
      <c r="O1990" s="376" t="s">
        <v>41</v>
      </c>
      <c r="P1990" s="376">
        <v>1</v>
      </c>
      <c r="Q1990" s="377">
        <f>(D1990*G1990)*B1990</f>
        <v>0</v>
      </c>
    </row>
    <row r="1991" spans="1:17" ht="20.25" customHeight="1">
      <c r="A1991" s="366">
        <v>67016</v>
      </c>
      <c r="B1991" s="367"/>
      <c r="C1991" s="368" t="s">
        <v>41</v>
      </c>
      <c r="D1991" s="368">
        <v>1</v>
      </c>
      <c r="E1991" s="369" t="s">
        <v>2275</v>
      </c>
      <c r="F1991" s="118">
        <f>G1991*137</f>
        <v>7276.07</v>
      </c>
      <c r="G1991" s="370">
        <v>53.11</v>
      </c>
      <c r="H1991" s="371">
        <v>1</v>
      </c>
      <c r="I1991" s="372" t="s">
        <v>2276</v>
      </c>
      <c r="J1991" s="372"/>
      <c r="K1991" s="373" t="s">
        <v>2303</v>
      </c>
      <c r="L1991" s="374"/>
      <c r="M1991" s="375">
        <v>134</v>
      </c>
      <c r="N1991" s="376" t="s">
        <v>44</v>
      </c>
      <c r="O1991" s="376" t="s">
        <v>41</v>
      </c>
      <c r="P1991" s="376">
        <v>1</v>
      </c>
      <c r="Q1991" s="377">
        <f>(D1991*G1991)*B1991</f>
        <v>0</v>
      </c>
    </row>
    <row r="1992" spans="1:17" ht="20.25" customHeight="1">
      <c r="A1992" s="366">
        <v>67017</v>
      </c>
      <c r="B1992" s="367"/>
      <c r="C1992" s="368" t="s">
        <v>41</v>
      </c>
      <c r="D1992" s="368">
        <v>1</v>
      </c>
      <c r="E1992" s="369" t="s">
        <v>2275</v>
      </c>
      <c r="F1992" s="118">
        <f>G1992*137</f>
        <v>9624.25</v>
      </c>
      <c r="G1992" s="370">
        <v>70.25</v>
      </c>
      <c r="H1992" s="371">
        <v>1</v>
      </c>
      <c r="I1992" s="372" t="s">
        <v>2284</v>
      </c>
      <c r="J1992" s="372"/>
      <c r="K1992" s="373" t="s">
        <v>2304</v>
      </c>
      <c r="L1992" s="374"/>
      <c r="M1992" s="375">
        <v>134</v>
      </c>
      <c r="N1992" s="376" t="s">
        <v>44</v>
      </c>
      <c r="O1992" s="376" t="s">
        <v>41</v>
      </c>
      <c r="P1992" s="376">
        <v>1</v>
      </c>
      <c r="Q1992" s="377">
        <f>(D1992*G1992)*B1992</f>
        <v>0</v>
      </c>
    </row>
    <row r="1993" spans="1:17" ht="35.25" customHeight="1">
      <c r="A1993" s="366">
        <v>67018</v>
      </c>
      <c r="B1993" s="367"/>
      <c r="C1993" s="368" t="s">
        <v>41</v>
      </c>
      <c r="D1993" s="368">
        <v>1</v>
      </c>
      <c r="E1993" s="369" t="s">
        <v>2291</v>
      </c>
      <c r="F1993" s="118">
        <f>G1993*137</f>
        <v>11681.99</v>
      </c>
      <c r="G1993" s="370">
        <v>85.27</v>
      </c>
      <c r="H1993" s="371">
        <v>1</v>
      </c>
      <c r="I1993" s="372" t="s">
        <v>2305</v>
      </c>
      <c r="J1993" s="372"/>
      <c r="K1993" s="373" t="s">
        <v>2306</v>
      </c>
      <c r="L1993" s="374"/>
      <c r="M1993" s="375">
        <v>134</v>
      </c>
      <c r="N1993" s="376" t="s">
        <v>44</v>
      </c>
      <c r="O1993" s="376" t="s">
        <v>41</v>
      </c>
      <c r="P1993" s="376">
        <v>1</v>
      </c>
      <c r="Q1993" s="377">
        <f>(D1993*G1993)*B1993</f>
        <v>0</v>
      </c>
    </row>
    <row r="1994" spans="1:17" ht="20.25" customHeight="1">
      <c r="A1994" s="366">
        <v>67019</v>
      </c>
      <c r="B1994" s="367"/>
      <c r="C1994" s="368" t="s">
        <v>41</v>
      </c>
      <c r="D1994" s="368">
        <v>1</v>
      </c>
      <c r="E1994" s="369" t="s">
        <v>2275</v>
      </c>
      <c r="F1994" s="118">
        <f>G1994*137</f>
        <v>7663.78</v>
      </c>
      <c r="G1994" s="370">
        <v>55.94</v>
      </c>
      <c r="H1994" s="371">
        <v>1</v>
      </c>
      <c r="I1994" s="372" t="s">
        <v>2307</v>
      </c>
      <c r="J1994" s="372"/>
      <c r="K1994" s="373" t="s">
        <v>2308</v>
      </c>
      <c r="L1994" s="374"/>
      <c r="M1994" s="375">
        <v>134</v>
      </c>
      <c r="N1994" s="376" t="s">
        <v>44</v>
      </c>
      <c r="O1994" s="376" t="s">
        <v>41</v>
      </c>
      <c r="P1994" s="376">
        <v>1</v>
      </c>
      <c r="Q1994" s="377">
        <f>(D1994*G1994)*B1994</f>
        <v>0</v>
      </c>
    </row>
    <row r="1995" spans="1:17" ht="20.25" customHeight="1">
      <c r="A1995" s="366">
        <v>67020</v>
      </c>
      <c r="B1995" s="367"/>
      <c r="C1995" s="368" t="s">
        <v>41</v>
      </c>
      <c r="D1995" s="368">
        <v>1</v>
      </c>
      <c r="E1995" s="369" t="s">
        <v>2275</v>
      </c>
      <c r="F1995" s="118">
        <f>G1995*137</f>
        <v>10487.35</v>
      </c>
      <c r="G1995" s="370">
        <v>76.55</v>
      </c>
      <c r="H1995" s="371">
        <v>1</v>
      </c>
      <c r="I1995" s="372" t="s">
        <v>2309</v>
      </c>
      <c r="J1995" s="372"/>
      <c r="K1995" s="373" t="s">
        <v>2310</v>
      </c>
      <c r="L1995" s="374"/>
      <c r="M1995" s="375">
        <v>134</v>
      </c>
      <c r="N1995" s="376" t="s">
        <v>44</v>
      </c>
      <c r="O1995" s="376" t="s">
        <v>41</v>
      </c>
      <c r="P1995" s="376">
        <v>1</v>
      </c>
      <c r="Q1995" s="377">
        <f>(D1995*G1995)*B1995</f>
        <v>0</v>
      </c>
    </row>
    <row r="1996" spans="1:17" ht="12.75">
      <c r="A1996" s="205"/>
      <c r="B1996" s="98"/>
      <c r="C1996" s="99"/>
      <c r="D1996" s="145">
        <f>SUM(B1976:B1995)</f>
        <v>0</v>
      </c>
      <c r="E1996" s="99"/>
      <c r="F1996" s="118">
        <f>G1996*137</f>
        <v>0</v>
      </c>
      <c r="G1996" s="109"/>
      <c r="H1996" s="110"/>
      <c r="I1996" s="111"/>
      <c r="J1996" s="99"/>
      <c r="K1996" s="180"/>
      <c r="L1996" s="100"/>
      <c r="M1996" s="194"/>
      <c r="N1996" s="99"/>
      <c r="O1996" s="99"/>
      <c r="P1996" s="99"/>
      <c r="Q1996" s="106" t="s">
        <v>15</v>
      </c>
    </row>
    <row r="1997" spans="1:17" ht="12.75">
      <c r="A1997" s="349"/>
      <c r="B1997" s="98"/>
      <c r="C1997" s="99"/>
      <c r="D1997" s="112"/>
      <c r="E1997" s="99"/>
      <c r="F1997" s="118">
        <f>G1997*137</f>
        <v>0</v>
      </c>
      <c r="G1997" s="109"/>
      <c r="H1997" s="110"/>
      <c r="I1997" s="111"/>
      <c r="J1997" s="342"/>
      <c r="K1997" s="212" t="s">
        <v>2311</v>
      </c>
      <c r="L1997" s="152"/>
      <c r="M1997" s="194"/>
      <c r="N1997" s="194"/>
      <c r="O1997" s="99"/>
      <c r="P1997" s="99"/>
      <c r="Q1997" s="106" t="s">
        <v>15</v>
      </c>
    </row>
    <row r="1998" spans="1:17" ht="20.25" customHeight="1">
      <c r="A1998" s="366">
        <v>67151</v>
      </c>
      <c r="B1998" s="367"/>
      <c r="C1998" s="368" t="s">
        <v>41</v>
      </c>
      <c r="D1998" s="368">
        <v>1</v>
      </c>
      <c r="E1998" s="369" t="s">
        <v>2280</v>
      </c>
      <c r="F1998" s="118">
        <f>G1998*137</f>
        <v>7321.28</v>
      </c>
      <c r="G1998" s="370">
        <v>53.44</v>
      </c>
      <c r="H1998" s="371">
        <v>1</v>
      </c>
      <c r="I1998" s="372" t="s">
        <v>2312</v>
      </c>
      <c r="J1998" s="372"/>
      <c r="K1998" s="373" t="s">
        <v>2274</v>
      </c>
      <c r="L1998" s="374"/>
      <c r="M1998" s="375">
        <v>133</v>
      </c>
      <c r="N1998" s="376" t="s">
        <v>44</v>
      </c>
      <c r="O1998" s="376" t="s">
        <v>41</v>
      </c>
      <c r="P1998" s="376">
        <v>1</v>
      </c>
      <c r="Q1998" s="377">
        <f>(D1998*G1998)*B1998</f>
        <v>0</v>
      </c>
    </row>
    <row r="1999" spans="1:17" ht="20.25" customHeight="1">
      <c r="A1999" s="366">
        <v>67152</v>
      </c>
      <c r="B1999" s="367"/>
      <c r="C1999" s="368" t="s">
        <v>41</v>
      </c>
      <c r="D1999" s="368">
        <v>1</v>
      </c>
      <c r="E1999" s="369" t="s">
        <v>2313</v>
      </c>
      <c r="F1999" s="118">
        <f>G1999*137</f>
        <v>4396.330000000001</v>
      </c>
      <c r="G1999" s="370">
        <v>32.09</v>
      </c>
      <c r="H1999" s="371">
        <v>1</v>
      </c>
      <c r="I1999" s="372" t="s">
        <v>2314</v>
      </c>
      <c r="J1999" s="372"/>
      <c r="K1999" s="373" t="s">
        <v>2277</v>
      </c>
      <c r="L1999" s="374"/>
      <c r="M1999" s="375">
        <v>133</v>
      </c>
      <c r="N1999" s="376" t="s">
        <v>44</v>
      </c>
      <c r="O1999" s="376" t="s">
        <v>41</v>
      </c>
      <c r="P1999" s="376">
        <v>1</v>
      </c>
      <c r="Q1999" s="377">
        <f>(D1999*G1999)*B1999</f>
        <v>0</v>
      </c>
    </row>
    <row r="2000" spans="1:17" ht="20.25" customHeight="1">
      <c r="A2000" s="366">
        <v>67153</v>
      </c>
      <c r="B2000" s="367"/>
      <c r="C2000" s="368" t="s">
        <v>41</v>
      </c>
      <c r="D2000" s="368">
        <v>1</v>
      </c>
      <c r="E2000" s="369" t="s">
        <v>2313</v>
      </c>
      <c r="F2000" s="118">
        <f>G2000*137</f>
        <v>4452.5</v>
      </c>
      <c r="G2000" s="370">
        <v>32.5</v>
      </c>
      <c r="H2000" s="371">
        <v>1</v>
      </c>
      <c r="I2000" s="372" t="s">
        <v>2315</v>
      </c>
      <c r="J2000" s="372"/>
      <c r="K2000" s="373" t="s">
        <v>2279</v>
      </c>
      <c r="L2000" s="374"/>
      <c r="M2000" s="375">
        <v>133</v>
      </c>
      <c r="N2000" s="376" t="s">
        <v>44</v>
      </c>
      <c r="O2000" s="376" t="s">
        <v>41</v>
      </c>
      <c r="P2000" s="376">
        <v>1</v>
      </c>
      <c r="Q2000" s="377">
        <f>(D2000*G2000)*B2000</f>
        <v>0</v>
      </c>
    </row>
    <row r="2001" spans="1:17" ht="35.25" customHeight="1">
      <c r="A2001" s="366">
        <v>67154</v>
      </c>
      <c r="B2001" s="367"/>
      <c r="C2001" s="368" t="s">
        <v>41</v>
      </c>
      <c r="D2001" s="368">
        <v>1</v>
      </c>
      <c r="E2001" s="369" t="s">
        <v>2316</v>
      </c>
      <c r="F2001" s="118">
        <f>G2001*137</f>
        <v>6101.98</v>
      </c>
      <c r="G2001" s="370">
        <v>44.54</v>
      </c>
      <c r="H2001" s="371">
        <v>1</v>
      </c>
      <c r="I2001" s="372" t="s">
        <v>2317</v>
      </c>
      <c r="J2001" s="372"/>
      <c r="K2001" s="373" t="s">
        <v>2282</v>
      </c>
      <c r="L2001" s="374"/>
      <c r="M2001" s="375">
        <v>133</v>
      </c>
      <c r="N2001" s="376" t="s">
        <v>44</v>
      </c>
      <c r="O2001" s="376" t="s">
        <v>41</v>
      </c>
      <c r="P2001" s="376">
        <v>1</v>
      </c>
      <c r="Q2001" s="377">
        <f>(D2001*G2001)*B2001</f>
        <v>0</v>
      </c>
    </row>
    <row r="2002" spans="1:17" ht="20.25" customHeight="1">
      <c r="A2002" s="366">
        <v>67155</v>
      </c>
      <c r="B2002" s="367"/>
      <c r="C2002" s="368" t="s">
        <v>41</v>
      </c>
      <c r="D2002" s="368">
        <v>1</v>
      </c>
      <c r="E2002" s="369" t="s">
        <v>2313</v>
      </c>
      <c r="F2002" s="118">
        <f>G2002*137</f>
        <v>5508.77</v>
      </c>
      <c r="G2002" s="370">
        <v>40.21</v>
      </c>
      <c r="H2002" s="371">
        <v>1</v>
      </c>
      <c r="I2002" s="372" t="s">
        <v>2314</v>
      </c>
      <c r="J2002" s="372"/>
      <c r="K2002" s="373" t="s">
        <v>2283</v>
      </c>
      <c r="L2002" s="374"/>
      <c r="M2002" s="375">
        <v>133</v>
      </c>
      <c r="N2002" s="376" t="s">
        <v>44</v>
      </c>
      <c r="O2002" s="376" t="s">
        <v>41</v>
      </c>
      <c r="P2002" s="376">
        <v>1</v>
      </c>
      <c r="Q2002" s="377">
        <f>(D2002*G2002)*B2002</f>
        <v>0</v>
      </c>
    </row>
    <row r="2003" spans="1:17" ht="20.25" customHeight="1">
      <c r="A2003" s="366">
        <v>67156</v>
      </c>
      <c r="B2003" s="367"/>
      <c r="C2003" s="368" t="s">
        <v>41</v>
      </c>
      <c r="D2003" s="368">
        <v>1</v>
      </c>
      <c r="E2003" s="369" t="s">
        <v>2313</v>
      </c>
      <c r="F2003" s="118">
        <f>G2003*137</f>
        <v>4412.77</v>
      </c>
      <c r="G2003" s="370">
        <v>32.21</v>
      </c>
      <c r="H2003" s="371">
        <v>1</v>
      </c>
      <c r="I2003" s="372" t="s">
        <v>2318</v>
      </c>
      <c r="J2003" s="372"/>
      <c r="K2003" s="373" t="s">
        <v>2285</v>
      </c>
      <c r="L2003" s="374"/>
      <c r="M2003" s="375">
        <v>133</v>
      </c>
      <c r="N2003" s="376" t="s">
        <v>44</v>
      </c>
      <c r="O2003" s="376" t="s">
        <v>41</v>
      </c>
      <c r="P2003" s="376">
        <v>1</v>
      </c>
      <c r="Q2003" s="377">
        <f>(D2003*G2003)*B2003</f>
        <v>0</v>
      </c>
    </row>
    <row r="2004" spans="1:17" ht="27.75" customHeight="1">
      <c r="A2004" s="366">
        <v>67157</v>
      </c>
      <c r="B2004" s="367"/>
      <c r="C2004" s="368" t="s">
        <v>41</v>
      </c>
      <c r="D2004" s="368">
        <v>1</v>
      </c>
      <c r="E2004" s="369" t="s">
        <v>2280</v>
      </c>
      <c r="F2004" s="118">
        <f>G2004*137</f>
        <v>8761.15</v>
      </c>
      <c r="G2004" s="370">
        <v>63.95</v>
      </c>
      <c r="H2004" s="371">
        <v>1</v>
      </c>
      <c r="I2004" s="372" t="s">
        <v>2319</v>
      </c>
      <c r="J2004" s="372"/>
      <c r="K2004" s="373" t="s">
        <v>2287</v>
      </c>
      <c r="L2004" s="374"/>
      <c r="M2004" s="375">
        <v>133</v>
      </c>
      <c r="N2004" s="376" t="s">
        <v>44</v>
      </c>
      <c r="O2004" s="376" t="s">
        <v>41</v>
      </c>
      <c r="P2004" s="376">
        <v>1</v>
      </c>
      <c r="Q2004" s="377">
        <f>(D2004*G2004)*B2004</f>
        <v>0</v>
      </c>
    </row>
    <row r="2005" spans="1:17" ht="20.25" customHeight="1">
      <c r="A2005" s="366">
        <v>67158</v>
      </c>
      <c r="B2005" s="367"/>
      <c r="C2005" s="368" t="s">
        <v>41</v>
      </c>
      <c r="D2005" s="368">
        <v>1</v>
      </c>
      <c r="E2005" s="369" t="s">
        <v>2313</v>
      </c>
      <c r="F2005" s="118">
        <f>G2005*137</f>
        <v>5729.34</v>
      </c>
      <c r="G2005" s="370">
        <v>41.82</v>
      </c>
      <c r="H2005" s="371">
        <v>1</v>
      </c>
      <c r="I2005" s="372" t="s">
        <v>2314</v>
      </c>
      <c r="J2005" s="372"/>
      <c r="K2005" s="373" t="s">
        <v>2288</v>
      </c>
      <c r="L2005" s="374"/>
      <c r="M2005" s="375">
        <v>133</v>
      </c>
      <c r="N2005" s="376" t="s">
        <v>44</v>
      </c>
      <c r="O2005" s="376" t="s">
        <v>41</v>
      </c>
      <c r="P2005" s="376">
        <v>1</v>
      </c>
      <c r="Q2005" s="377">
        <f>(D2005*G2005)*B2005</f>
        <v>0</v>
      </c>
    </row>
    <row r="2006" spans="1:17" ht="30.75" customHeight="1">
      <c r="A2006" s="366">
        <v>67159</v>
      </c>
      <c r="B2006" s="367"/>
      <c r="C2006" s="368" t="s">
        <v>41</v>
      </c>
      <c r="D2006" s="368">
        <v>1</v>
      </c>
      <c r="E2006" s="369" t="s">
        <v>2316</v>
      </c>
      <c r="F2006" s="118">
        <f>G2006*137</f>
        <v>4552.509999999999</v>
      </c>
      <c r="G2006" s="370">
        <v>33.23</v>
      </c>
      <c r="H2006" s="371">
        <v>1</v>
      </c>
      <c r="I2006" s="372" t="s">
        <v>2320</v>
      </c>
      <c r="J2006" s="372"/>
      <c r="K2006" s="373" t="s">
        <v>2290</v>
      </c>
      <c r="L2006" s="374"/>
      <c r="M2006" s="375">
        <v>133</v>
      </c>
      <c r="N2006" s="376" t="s">
        <v>44</v>
      </c>
      <c r="O2006" s="376" t="s">
        <v>41</v>
      </c>
      <c r="P2006" s="376">
        <v>1</v>
      </c>
      <c r="Q2006" s="377">
        <f>(D2006*G2006)*B2006</f>
        <v>0</v>
      </c>
    </row>
    <row r="2007" spans="1:17" ht="20.25" customHeight="1">
      <c r="A2007" s="366">
        <v>67160</v>
      </c>
      <c r="B2007" s="367"/>
      <c r="C2007" s="368" t="s">
        <v>41</v>
      </c>
      <c r="D2007" s="368">
        <v>1</v>
      </c>
      <c r="E2007" s="369" t="s">
        <v>2321</v>
      </c>
      <c r="F2007" s="118">
        <f>G2007*137</f>
        <v>5833.46</v>
      </c>
      <c r="G2007" s="370">
        <v>42.58</v>
      </c>
      <c r="H2007" s="371">
        <v>1</v>
      </c>
      <c r="I2007" s="372" t="s">
        <v>2322</v>
      </c>
      <c r="J2007" s="372"/>
      <c r="K2007" s="373" t="s">
        <v>2293</v>
      </c>
      <c r="L2007" s="374"/>
      <c r="M2007" s="375">
        <v>133</v>
      </c>
      <c r="N2007" s="376" t="s">
        <v>44</v>
      </c>
      <c r="O2007" s="376" t="s">
        <v>41</v>
      </c>
      <c r="P2007" s="376">
        <v>1</v>
      </c>
      <c r="Q2007" s="377">
        <f>(D2007*G2007)*B2007</f>
        <v>0</v>
      </c>
    </row>
    <row r="2008" spans="1:17" ht="28.5" customHeight="1">
      <c r="A2008" s="366">
        <v>67161</v>
      </c>
      <c r="B2008" s="367"/>
      <c r="C2008" s="368" t="s">
        <v>41</v>
      </c>
      <c r="D2008" s="368">
        <v>1</v>
      </c>
      <c r="E2008" s="369" t="s">
        <v>2321</v>
      </c>
      <c r="F2008" s="118">
        <f>G2008*137</f>
        <v>6163.63</v>
      </c>
      <c r="G2008" s="370">
        <v>44.99</v>
      </c>
      <c r="H2008" s="371">
        <v>1</v>
      </c>
      <c r="I2008" s="372" t="s">
        <v>2323</v>
      </c>
      <c r="J2008" s="372"/>
      <c r="K2008" s="373" t="s">
        <v>2295</v>
      </c>
      <c r="L2008" s="374"/>
      <c r="M2008" s="375">
        <v>134</v>
      </c>
      <c r="N2008" s="376" t="s">
        <v>44</v>
      </c>
      <c r="O2008" s="376" t="s">
        <v>41</v>
      </c>
      <c r="P2008" s="376">
        <v>1</v>
      </c>
      <c r="Q2008" s="377">
        <f>(D2008*G2008)*B2008</f>
        <v>0</v>
      </c>
    </row>
    <row r="2009" spans="1:17" ht="27" customHeight="1">
      <c r="A2009" s="366">
        <v>67162</v>
      </c>
      <c r="B2009" s="367"/>
      <c r="C2009" s="368" t="s">
        <v>41</v>
      </c>
      <c r="D2009" s="368">
        <v>1</v>
      </c>
      <c r="E2009" s="369" t="s">
        <v>2313</v>
      </c>
      <c r="F2009" s="118">
        <f>G2009*137</f>
        <v>4364.82</v>
      </c>
      <c r="G2009" s="370">
        <v>31.86</v>
      </c>
      <c r="H2009" s="371">
        <v>1</v>
      </c>
      <c r="I2009" s="372" t="s">
        <v>2324</v>
      </c>
      <c r="J2009" s="372"/>
      <c r="K2009" s="373" t="s">
        <v>2297</v>
      </c>
      <c r="L2009" s="374"/>
      <c r="M2009" s="375">
        <v>134</v>
      </c>
      <c r="N2009" s="376" t="s">
        <v>44</v>
      </c>
      <c r="O2009" s="376" t="s">
        <v>41</v>
      </c>
      <c r="P2009" s="376">
        <v>1</v>
      </c>
      <c r="Q2009" s="377">
        <f>(D2009*G2009)*B2009</f>
        <v>0</v>
      </c>
    </row>
    <row r="2010" spans="1:17" ht="20.25" customHeight="1">
      <c r="A2010" s="366">
        <v>67163</v>
      </c>
      <c r="B2010" s="367"/>
      <c r="C2010" s="368" t="s">
        <v>41</v>
      </c>
      <c r="D2010" s="368">
        <v>1</v>
      </c>
      <c r="E2010" s="369" t="s">
        <v>2313</v>
      </c>
      <c r="F2010" s="118">
        <f>G2010*137</f>
        <v>4660.740000000001</v>
      </c>
      <c r="G2010" s="370">
        <v>34.02</v>
      </c>
      <c r="H2010" s="371">
        <v>1</v>
      </c>
      <c r="I2010" s="372" t="s">
        <v>2314</v>
      </c>
      <c r="J2010" s="372"/>
      <c r="K2010" s="373" t="s">
        <v>2298</v>
      </c>
      <c r="L2010" s="374"/>
      <c r="M2010" s="375">
        <v>134</v>
      </c>
      <c r="N2010" s="376" t="s">
        <v>44</v>
      </c>
      <c r="O2010" s="376" t="s">
        <v>41</v>
      </c>
      <c r="P2010" s="376">
        <v>1</v>
      </c>
      <c r="Q2010" s="377">
        <f>(D2010*G2010)*B2010</f>
        <v>0</v>
      </c>
    </row>
    <row r="2011" spans="1:17" ht="20.25" customHeight="1">
      <c r="A2011" s="366">
        <v>67164</v>
      </c>
      <c r="B2011" s="367"/>
      <c r="C2011" s="368" t="s">
        <v>41</v>
      </c>
      <c r="D2011" s="368">
        <v>1</v>
      </c>
      <c r="E2011" s="369" t="s">
        <v>2280</v>
      </c>
      <c r="F2011" s="118">
        <f>G2011*137</f>
        <v>9320.11</v>
      </c>
      <c r="G2011" s="370">
        <v>68.03</v>
      </c>
      <c r="H2011" s="371">
        <v>1</v>
      </c>
      <c r="I2011" s="372" t="s">
        <v>2325</v>
      </c>
      <c r="J2011" s="372"/>
      <c r="K2011" s="373" t="s">
        <v>2300</v>
      </c>
      <c r="L2011" s="374"/>
      <c r="M2011" s="375">
        <v>134</v>
      </c>
      <c r="N2011" s="376" t="s">
        <v>44</v>
      </c>
      <c r="O2011" s="376" t="s">
        <v>41</v>
      </c>
      <c r="P2011" s="376">
        <v>1</v>
      </c>
      <c r="Q2011" s="377">
        <f>(D2011*G2011)*B2011</f>
        <v>0</v>
      </c>
    </row>
    <row r="2012" spans="1:17" ht="20.25" customHeight="1">
      <c r="A2012" s="366">
        <v>67165</v>
      </c>
      <c r="B2012" s="367"/>
      <c r="C2012" s="368" t="s">
        <v>41</v>
      </c>
      <c r="D2012" s="368">
        <v>1</v>
      </c>
      <c r="E2012" s="369" t="s">
        <v>2321</v>
      </c>
      <c r="F2012" s="118">
        <f>G2012*137</f>
        <v>8019.98</v>
      </c>
      <c r="G2012" s="370">
        <v>58.54</v>
      </c>
      <c r="H2012" s="371">
        <v>1</v>
      </c>
      <c r="I2012" s="372" t="s">
        <v>2326</v>
      </c>
      <c r="J2012" s="372"/>
      <c r="K2012" s="373" t="s">
        <v>2302</v>
      </c>
      <c r="L2012" s="374"/>
      <c r="M2012" s="375">
        <v>134</v>
      </c>
      <c r="N2012" s="376" t="s">
        <v>44</v>
      </c>
      <c r="O2012" s="376" t="s">
        <v>41</v>
      </c>
      <c r="P2012" s="376">
        <v>1</v>
      </c>
      <c r="Q2012" s="377">
        <f>(D2012*G2012)*B2012</f>
        <v>0</v>
      </c>
    </row>
    <row r="2013" spans="1:17" ht="20.25" customHeight="1">
      <c r="A2013" s="366">
        <v>67166</v>
      </c>
      <c r="B2013" s="367"/>
      <c r="C2013" s="368" t="s">
        <v>41</v>
      </c>
      <c r="D2013" s="368">
        <v>1</v>
      </c>
      <c r="E2013" s="369" t="s">
        <v>2313</v>
      </c>
      <c r="F2013" s="118">
        <f>G2013*137</f>
        <v>3996.2900000000004</v>
      </c>
      <c r="G2013" s="370">
        <v>29.17</v>
      </c>
      <c r="H2013" s="371">
        <v>1</v>
      </c>
      <c r="I2013" s="372" t="s">
        <v>2314</v>
      </c>
      <c r="J2013" s="372"/>
      <c r="K2013" s="373" t="s">
        <v>2303</v>
      </c>
      <c r="L2013" s="374"/>
      <c r="M2013" s="375">
        <v>134</v>
      </c>
      <c r="N2013" s="376" t="s">
        <v>44</v>
      </c>
      <c r="O2013" s="376" t="s">
        <v>41</v>
      </c>
      <c r="P2013" s="376">
        <v>1</v>
      </c>
      <c r="Q2013" s="377">
        <f>(D2013*G2013)*B2013</f>
        <v>0</v>
      </c>
    </row>
    <row r="2014" spans="1:17" ht="20.25" customHeight="1">
      <c r="A2014" s="366">
        <v>67167</v>
      </c>
      <c r="B2014" s="367"/>
      <c r="C2014" s="368" t="s">
        <v>41</v>
      </c>
      <c r="D2014" s="368">
        <v>1</v>
      </c>
      <c r="E2014" s="369" t="s">
        <v>2313</v>
      </c>
      <c r="F2014" s="118">
        <f>G2014*137</f>
        <v>5011.46</v>
      </c>
      <c r="G2014" s="370">
        <v>36.58</v>
      </c>
      <c r="H2014" s="371">
        <v>1</v>
      </c>
      <c r="I2014" s="372" t="s">
        <v>2327</v>
      </c>
      <c r="J2014" s="372"/>
      <c r="K2014" s="373" t="s">
        <v>2304</v>
      </c>
      <c r="L2014" s="374"/>
      <c r="M2014" s="375">
        <v>134</v>
      </c>
      <c r="N2014" s="376" t="s">
        <v>44</v>
      </c>
      <c r="O2014" s="376" t="s">
        <v>41</v>
      </c>
      <c r="P2014" s="376">
        <v>1</v>
      </c>
      <c r="Q2014" s="377">
        <f>(D2014*G2014)*B2014</f>
        <v>0</v>
      </c>
    </row>
    <row r="2015" spans="1:17" ht="35.25" customHeight="1">
      <c r="A2015" s="366">
        <v>67168</v>
      </c>
      <c r="B2015" s="367"/>
      <c r="C2015" s="368" t="s">
        <v>41</v>
      </c>
      <c r="D2015" s="368">
        <v>1</v>
      </c>
      <c r="E2015" s="369" t="s">
        <v>2321</v>
      </c>
      <c r="F2015" s="118">
        <f>G2015*137</f>
        <v>6106.09</v>
      </c>
      <c r="G2015" s="370">
        <v>44.57</v>
      </c>
      <c r="H2015" s="371">
        <v>1</v>
      </c>
      <c r="I2015" s="372" t="s">
        <v>2328</v>
      </c>
      <c r="J2015" s="372"/>
      <c r="K2015" s="373" t="s">
        <v>2306</v>
      </c>
      <c r="L2015" s="374"/>
      <c r="M2015" s="375">
        <v>134</v>
      </c>
      <c r="N2015" s="376" t="s">
        <v>44</v>
      </c>
      <c r="O2015" s="376" t="s">
        <v>41</v>
      </c>
      <c r="P2015" s="376">
        <v>1</v>
      </c>
      <c r="Q2015" s="377">
        <f>(D2015*G2015)*B2015</f>
        <v>0</v>
      </c>
    </row>
    <row r="2016" spans="1:17" ht="20.25" customHeight="1">
      <c r="A2016" s="366">
        <v>67169</v>
      </c>
      <c r="B2016" s="367"/>
      <c r="C2016" s="368" t="s">
        <v>41</v>
      </c>
      <c r="D2016" s="368">
        <v>1</v>
      </c>
      <c r="E2016" s="369" t="s">
        <v>2313</v>
      </c>
      <c r="F2016" s="118">
        <f>G2016*137</f>
        <v>4063.42</v>
      </c>
      <c r="G2016" s="370">
        <v>29.66</v>
      </c>
      <c r="H2016" s="371">
        <v>1</v>
      </c>
      <c r="I2016" s="372" t="s">
        <v>2329</v>
      </c>
      <c r="J2016" s="372"/>
      <c r="K2016" s="373" t="s">
        <v>2308</v>
      </c>
      <c r="L2016" s="374"/>
      <c r="M2016" s="375">
        <v>134</v>
      </c>
      <c r="N2016" s="376" t="s">
        <v>44</v>
      </c>
      <c r="O2016" s="376" t="s">
        <v>41</v>
      </c>
      <c r="P2016" s="376">
        <v>1</v>
      </c>
      <c r="Q2016" s="377">
        <f>(D2016*G2016)*B2016</f>
        <v>0</v>
      </c>
    </row>
    <row r="2017" spans="1:17" ht="20.25" customHeight="1">
      <c r="A2017" s="366">
        <v>67170</v>
      </c>
      <c r="B2017" s="367"/>
      <c r="C2017" s="368" t="s">
        <v>41</v>
      </c>
      <c r="D2017" s="368">
        <v>1</v>
      </c>
      <c r="E2017" s="369" t="s">
        <v>2313</v>
      </c>
      <c r="F2017" s="118">
        <f>G2017*137</f>
        <v>5404.650000000001</v>
      </c>
      <c r="G2017" s="370">
        <v>39.45</v>
      </c>
      <c r="H2017" s="371">
        <v>1</v>
      </c>
      <c r="I2017" s="372" t="s">
        <v>2330</v>
      </c>
      <c r="J2017" s="372"/>
      <c r="K2017" s="373" t="s">
        <v>2310</v>
      </c>
      <c r="L2017" s="374"/>
      <c r="M2017" s="375">
        <v>134</v>
      </c>
      <c r="N2017" s="376" t="s">
        <v>44</v>
      </c>
      <c r="O2017" s="376" t="s">
        <v>41</v>
      </c>
      <c r="P2017" s="376">
        <v>1</v>
      </c>
      <c r="Q2017" s="377">
        <f>(D2017*G2017)*B2017</f>
        <v>0</v>
      </c>
    </row>
    <row r="2018" spans="1:17" ht="12.75">
      <c r="A2018" s="205"/>
      <c r="B2018" s="98"/>
      <c r="C2018" s="99"/>
      <c r="D2018" s="145">
        <f>SUM(B1998:B2017)/2</f>
        <v>0</v>
      </c>
      <c r="E2018" s="99"/>
      <c r="F2018" s="99"/>
      <c r="G2018" s="109"/>
      <c r="H2018" s="110"/>
      <c r="I2018" s="111"/>
      <c r="J2018" s="99"/>
      <c r="K2018" s="180"/>
      <c r="L2018" s="100"/>
      <c r="M2018" s="194"/>
      <c r="N2018" s="99"/>
      <c r="O2018" s="99"/>
      <c r="P2018" s="99"/>
      <c r="Q2018" s="106" t="s">
        <v>15</v>
      </c>
    </row>
    <row r="2019" spans="1:17" ht="12.75">
      <c r="A2019" s="185"/>
      <c r="B2019" s="98"/>
      <c r="D2019" s="101"/>
      <c r="E2019" s="153"/>
      <c r="F2019" s="153"/>
      <c r="G2019" s="153"/>
      <c r="H2019" s="154"/>
      <c r="I2019" s="155"/>
      <c r="J2019" s="378" t="s">
        <v>2331</v>
      </c>
      <c r="K2019" s="378"/>
      <c r="L2019" s="112"/>
      <c r="M2019" s="109"/>
      <c r="N2019" s="109"/>
      <c r="O2019" s="99"/>
      <c r="P2019" s="99"/>
      <c r="Q2019" s="156" t="s">
        <v>15</v>
      </c>
    </row>
    <row r="2020" spans="1:17" ht="12.75">
      <c r="A2020" s="185"/>
      <c r="B2020" s="98"/>
      <c r="C2020" s="99"/>
      <c r="D2020" s="153"/>
      <c r="E2020" s="153"/>
      <c r="F2020" s="153"/>
      <c r="G2020" s="153"/>
      <c r="H2020" s="154"/>
      <c r="I2020" s="155"/>
      <c r="J2020" s="152"/>
      <c r="K2020" s="323"/>
      <c r="L2020" s="112"/>
      <c r="M2020" s="109"/>
      <c r="N2020" s="109"/>
      <c r="O2020" s="99"/>
      <c r="P2020" s="99"/>
      <c r="Q2020" s="156" t="s">
        <v>15</v>
      </c>
    </row>
    <row r="2021" spans="1:17" ht="12.75">
      <c r="A2021" s="379" t="s">
        <v>2332</v>
      </c>
      <c r="B2021" s="283"/>
      <c r="C2021" s="380"/>
      <c r="D2021" s="381"/>
      <c r="E2021" s="380"/>
      <c r="F2021" s="380"/>
      <c r="I2021" s="379" t="s">
        <v>2333</v>
      </c>
      <c r="K2021" s="382"/>
      <c r="L2021" s="380"/>
      <c r="M2021" s="383"/>
      <c r="N2021" s="380"/>
      <c r="O2021" s="380"/>
      <c r="P2021" s="380"/>
      <c r="Q2021" s="384" t="s">
        <v>15</v>
      </c>
    </row>
    <row r="2022" spans="1:17" ht="12.75">
      <c r="A2022" s="379"/>
      <c r="B2022" s="283"/>
      <c r="C2022" s="380"/>
      <c r="D2022" s="381"/>
      <c r="E2022" s="380"/>
      <c r="F2022" s="380"/>
      <c r="I2022" s="379" t="s">
        <v>2334</v>
      </c>
      <c r="K2022" s="382"/>
      <c r="L2022" s="380"/>
      <c r="M2022" s="383"/>
      <c r="N2022" s="380"/>
      <c r="O2022" s="380"/>
      <c r="P2022" s="380"/>
      <c r="Q2022" s="384" t="s">
        <v>15</v>
      </c>
    </row>
    <row r="2023" spans="1:17" ht="12.75" hidden="1">
      <c r="A2023" s="385" t="s">
        <v>2335</v>
      </c>
      <c r="B2023" s="283"/>
      <c r="C2023" s="380"/>
      <c r="D2023" s="381"/>
      <c r="E2023" s="380"/>
      <c r="F2023" s="380"/>
      <c r="J2023" s="386"/>
      <c r="K2023" s="382"/>
      <c r="L2023" s="380"/>
      <c r="M2023" s="383"/>
      <c r="O2023" s="387" t="s">
        <v>2336</v>
      </c>
      <c r="P2023" s="380"/>
      <c r="Q2023" s="388" t="e">
        <f>SUM(Q23:Q2017)</f>
        <v>#VALUE!</v>
      </c>
    </row>
    <row r="2024" spans="1:17" ht="12.75" hidden="1">
      <c r="A2024" s="385" t="s">
        <v>2337</v>
      </c>
      <c r="B2024" s="283"/>
      <c r="C2024" s="380"/>
      <c r="D2024" s="381"/>
      <c r="E2024" s="380"/>
      <c r="F2024" s="380"/>
      <c r="J2024" s="386"/>
      <c r="K2024" s="382"/>
      <c r="L2024" s="380"/>
      <c r="M2024" s="383"/>
      <c r="O2024" s="389" t="s">
        <v>2338</v>
      </c>
      <c r="P2024" s="380"/>
      <c r="Q2024" s="390" t="e">
        <f>IF(Q2023&lt;1500,(Q2023*0.15),"")</f>
        <v>#VALUE!</v>
      </c>
    </row>
    <row r="2025" spans="1:17" ht="12.75" hidden="1">
      <c r="A2025" s="391"/>
      <c r="B2025" s="283"/>
      <c r="C2025" s="380"/>
      <c r="D2025" s="381"/>
      <c r="E2025" s="380"/>
      <c r="F2025" s="380"/>
      <c r="J2025" s="386"/>
      <c r="K2025" s="382"/>
      <c r="L2025" s="380"/>
      <c r="M2025" s="383"/>
      <c r="O2025" s="392" t="s">
        <v>2339</v>
      </c>
      <c r="P2025" s="380"/>
      <c r="Q2025" s="393" t="e">
        <f>SUM(Q2023:Q2024)</f>
        <v>#VALUE!</v>
      </c>
    </row>
    <row r="2026" spans="1:17" ht="12.75" hidden="1">
      <c r="A2026" s="391"/>
      <c r="B2026" s="283"/>
      <c r="C2026" s="380"/>
      <c r="D2026" s="381"/>
      <c r="E2026" s="380"/>
      <c r="F2026" s="380"/>
      <c r="J2026" s="386"/>
      <c r="K2026" s="382"/>
      <c r="L2026" s="380"/>
      <c r="M2026" s="383"/>
      <c r="O2026" s="389"/>
      <c r="P2026" s="380"/>
      <c r="Q2026" s="384" t="s">
        <v>15</v>
      </c>
    </row>
    <row r="2027" spans="1:17" ht="12.75" hidden="1">
      <c r="A2027" s="385" t="s">
        <v>2340</v>
      </c>
      <c r="B2027" s="283"/>
      <c r="C2027" s="380"/>
      <c r="D2027" s="381"/>
      <c r="E2027" s="380"/>
      <c r="F2027" s="380"/>
      <c r="J2027" s="386"/>
      <c r="K2027" s="382"/>
      <c r="L2027" s="380"/>
      <c r="M2027" s="383"/>
      <c r="O2027" s="394" t="s">
        <v>2341</v>
      </c>
      <c r="P2027" s="380"/>
      <c r="Q2027" s="383">
        <f>(D31+D35+D39+D44+D48+D60+D64+D72+D77+D83+D87+D105+D131+D209+D1131+D1175+D1250+D1702+D1844+D1973+D1996+D2018)/50</f>
        <v>0</v>
      </c>
    </row>
    <row r="2028" spans="1:17" s="202" customFormat="1" ht="12.75" hidden="1">
      <c r="A2028" s="385" t="s">
        <v>2342</v>
      </c>
      <c r="C2028" s="226"/>
      <c r="D2028" s="395"/>
      <c r="E2028" s="396"/>
      <c r="F2028" s="396"/>
      <c r="G2028" s="397"/>
      <c r="H2028" s="398"/>
      <c r="I2028" s="398"/>
      <c r="J2028" s="399"/>
      <c r="K2028" s="33"/>
      <c r="L2028" s="397"/>
      <c r="M2028" s="400"/>
      <c r="O2028" s="384" t="s">
        <v>2343</v>
      </c>
      <c r="Q2028" s="401" t="s">
        <v>15</v>
      </c>
    </row>
    <row r="2029" spans="1:17" s="202" customFormat="1" ht="12.75">
      <c r="A2029" s="402"/>
      <c r="B2029" s="403"/>
      <c r="C2029" s="404"/>
      <c r="D2029" s="405"/>
      <c r="E2029" s="406"/>
      <c r="F2029" s="406"/>
      <c r="G2029" s="397"/>
      <c r="H2029" s="398"/>
      <c r="I2029" s="398"/>
      <c r="J2029" s="399"/>
      <c r="K2029" s="33"/>
      <c r="L2029" s="397"/>
      <c r="M2029" s="400"/>
      <c r="Q2029" s="401" t="s">
        <v>15</v>
      </c>
    </row>
    <row r="2030" spans="1:17" s="202" customFormat="1" ht="12.75">
      <c r="A2030" s="407"/>
      <c r="B2030" s="48"/>
      <c r="C2030" s="408"/>
      <c r="D2030" s="409"/>
      <c r="E2030" s="408"/>
      <c r="F2030" s="408"/>
      <c r="G2030" s="395"/>
      <c r="H2030" s="410"/>
      <c r="I2030" s="410"/>
      <c r="J2030" s="396"/>
      <c r="L2030" s="399"/>
      <c r="N2030" s="1"/>
      <c r="P2030" s="411" t="s">
        <v>2344</v>
      </c>
      <c r="Q2030" s="401" t="s">
        <v>15</v>
      </c>
    </row>
    <row r="2031" spans="1:17" s="202" customFormat="1" ht="12.75">
      <c r="A2031" s="412"/>
      <c r="B2031" s="413"/>
      <c r="C2031" s="406"/>
      <c r="D2031" s="413"/>
      <c r="E2031" s="408"/>
      <c r="F2031" s="408"/>
      <c r="G2031" s="414"/>
      <c r="H2031" s="415"/>
      <c r="I2031" s="415"/>
      <c r="J2031" s="56"/>
      <c r="K2031" s="416"/>
      <c r="L2031" s="417"/>
      <c r="M2031" s="418"/>
      <c r="N2031" s="418"/>
      <c r="O2031" s="226"/>
      <c r="P2031" s="226"/>
      <c r="Q2031" s="401" t="s">
        <v>15</v>
      </c>
    </row>
    <row r="2032" spans="1:17" s="202" customFormat="1" ht="12.75">
      <c r="A2032" s="412"/>
      <c r="B2032" s="413"/>
      <c r="C2032" s="406"/>
      <c r="D2032" s="413"/>
      <c r="E2032" s="408"/>
      <c r="F2032" s="408"/>
      <c r="G2032" s="61"/>
      <c r="H2032" s="419"/>
      <c r="I2032" s="419"/>
      <c r="J2032" s="420"/>
      <c r="K2032" s="421"/>
      <c r="L2032" s="422"/>
      <c r="M2032" s="61"/>
      <c r="N2032" s="418"/>
      <c r="O2032" s="226"/>
      <c r="P2032" s="226"/>
      <c r="Q2032" s="423" t="s">
        <v>15</v>
      </c>
    </row>
    <row r="2033" spans="1:17" s="202" customFormat="1" ht="12.75">
      <c r="A2033" s="407"/>
      <c r="B2033" s="407"/>
      <c r="C2033" s="407"/>
      <c r="D2033" s="407"/>
      <c r="E2033" s="407"/>
      <c r="F2033" s="407"/>
      <c r="G2033" s="1"/>
      <c r="H2033" s="424" t="s">
        <v>2345</v>
      </c>
      <c r="I2033" s="425" t="s">
        <v>2346</v>
      </c>
      <c r="J2033" s="101"/>
      <c r="K2033" s="426" t="s">
        <v>2347</v>
      </c>
      <c r="L2033" s="101"/>
      <c r="M2033" s="427"/>
      <c r="N2033" s="428"/>
      <c r="O2033" s="429"/>
      <c r="P2033" s="430"/>
      <c r="Q2033" s="423" t="s">
        <v>15</v>
      </c>
    </row>
    <row r="2034" spans="1:17" s="202" customFormat="1" ht="12.75">
      <c r="A2034" s="431"/>
      <c r="B2034" s="413"/>
      <c r="C2034" s="432"/>
      <c r="D2034" s="432"/>
      <c r="E2034" s="48"/>
      <c r="F2034" s="48"/>
      <c r="G2034" s="1"/>
      <c r="H2034" s="433" t="s">
        <v>2348</v>
      </c>
      <c r="I2034" s="434" t="s">
        <v>2349</v>
      </c>
      <c r="J2034" s="435"/>
      <c r="K2034" s="436" t="s">
        <v>2350</v>
      </c>
      <c r="L2034" s="437"/>
      <c r="M2034" s="438"/>
      <c r="N2034" s="439"/>
      <c r="O2034" s="440"/>
      <c r="P2034" s="441"/>
      <c r="Q2034" s="423" t="s">
        <v>15</v>
      </c>
    </row>
    <row r="2035" spans="1:17" s="202" customFormat="1" ht="12.75">
      <c r="A2035" s="412"/>
      <c r="B2035" s="48"/>
      <c r="C2035" s="406"/>
      <c r="D2035" s="413"/>
      <c r="E2035" s="408"/>
      <c r="F2035" s="408"/>
      <c r="G2035" s="1"/>
      <c r="H2035" s="442" t="s">
        <v>2351</v>
      </c>
      <c r="I2035" s="436" t="s">
        <v>2352</v>
      </c>
      <c r="J2035" s="101"/>
      <c r="K2035" s="443" t="s">
        <v>2353</v>
      </c>
      <c r="L2035" s="444"/>
      <c r="M2035" s="445"/>
      <c r="N2035" s="439"/>
      <c r="O2035" s="440"/>
      <c r="P2035" s="441"/>
      <c r="Q2035" s="423" t="s">
        <v>15</v>
      </c>
    </row>
    <row r="2036" spans="1:17" s="202" customFormat="1" ht="12.75">
      <c r="A2036" s="412"/>
      <c r="B2036" s="413"/>
      <c r="C2036" s="406"/>
      <c r="D2036" s="413"/>
      <c r="E2036" s="408"/>
      <c r="F2036" s="408"/>
      <c r="G2036" s="1"/>
      <c r="H2036" s="446" t="s">
        <v>2354</v>
      </c>
      <c r="I2036" s="443" t="s">
        <v>2355</v>
      </c>
      <c r="J2036" s="101"/>
      <c r="K2036" s="447" t="s">
        <v>2356</v>
      </c>
      <c r="L2036" s="448"/>
      <c r="M2036" s="445"/>
      <c r="N2036" s="449"/>
      <c r="O2036" s="440"/>
      <c r="P2036" s="441"/>
      <c r="Q2036" s="423" t="s">
        <v>15</v>
      </c>
    </row>
    <row r="2037" spans="1:17" s="202" customFormat="1" ht="12.75">
      <c r="A2037" s="407"/>
      <c r="B2037" s="407"/>
      <c r="C2037" s="407"/>
      <c r="D2037" s="407"/>
      <c r="E2037" s="407"/>
      <c r="F2037" s="407"/>
      <c r="G2037" s="1"/>
      <c r="H2037" s="446" t="s">
        <v>2357</v>
      </c>
      <c r="I2037" s="443" t="s">
        <v>2358</v>
      </c>
      <c r="J2037" s="101"/>
      <c r="K2037" s="447" t="s">
        <v>2359</v>
      </c>
      <c r="L2037" s="448"/>
      <c r="M2037" s="445"/>
      <c r="N2037" s="449"/>
      <c r="O2037" s="440"/>
      <c r="P2037" s="441"/>
      <c r="Q2037" s="423" t="s">
        <v>15</v>
      </c>
    </row>
    <row r="2038" spans="1:17" s="1" customFormat="1" ht="12.75">
      <c r="A2038" s="431"/>
      <c r="B2038" s="48"/>
      <c r="C2038" s="48"/>
      <c r="D2038" s="48"/>
      <c r="E2038" s="48"/>
      <c r="F2038" s="48"/>
      <c r="H2038" s="380"/>
      <c r="Q2038" s="423" t="s">
        <v>15</v>
      </c>
    </row>
    <row r="2039" spans="1:17" ht="12.75">
      <c r="A2039" s="450"/>
      <c r="B2039" s="48"/>
      <c r="C2039" s="409"/>
      <c r="D2039" s="48"/>
      <c r="E2039" s="408"/>
      <c r="F2039" s="408"/>
      <c r="Q2039" s="423" t="s">
        <v>15</v>
      </c>
    </row>
    <row r="2040" ht="12.75">
      <c r="Q2040" s="423" t="s">
        <v>15</v>
      </c>
    </row>
    <row r="2041" spans="5:17" ht="12.75">
      <c r="E2041" s="451"/>
      <c r="F2041" s="451"/>
      <c r="Q2041" s="423" t="s">
        <v>15</v>
      </c>
    </row>
    <row r="2042" spans="5:17" ht="12.75">
      <c r="E2042" s="451"/>
      <c r="F2042" s="451"/>
      <c r="Q2042" s="423" t="s">
        <v>15</v>
      </c>
    </row>
  </sheetData>
  <sheetProtection selectLockedCells="1" selectUnlockedCells="1"/>
  <autoFilter ref="Q11:Q2042"/>
  <mergeCells count="51"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G14:P14"/>
    <mergeCell ref="I1976:J1976"/>
    <mergeCell ref="I1977:J1977"/>
    <mergeCell ref="I1978:J1978"/>
    <mergeCell ref="I1979:J1979"/>
    <mergeCell ref="I1980:J1980"/>
    <mergeCell ref="I1981:J1981"/>
    <mergeCell ref="I1982:J1982"/>
    <mergeCell ref="I1983:J1983"/>
    <mergeCell ref="I1984:J1984"/>
    <mergeCell ref="I1985:J1985"/>
    <mergeCell ref="I1986:J1986"/>
    <mergeCell ref="I1987:J1987"/>
    <mergeCell ref="I1988:J1988"/>
    <mergeCell ref="I1989:J1989"/>
    <mergeCell ref="I1990:J1990"/>
    <mergeCell ref="I1991:J1991"/>
    <mergeCell ref="I1992:J1992"/>
    <mergeCell ref="I1993:J1993"/>
    <mergeCell ref="I1994:J1994"/>
    <mergeCell ref="I1995:J1995"/>
    <mergeCell ref="I1998:J1998"/>
    <mergeCell ref="I1999:J1999"/>
    <mergeCell ref="I2000:J2000"/>
    <mergeCell ref="I2001:J2001"/>
    <mergeCell ref="I2002:J2002"/>
    <mergeCell ref="I2003:J2003"/>
    <mergeCell ref="I2004:J2004"/>
    <mergeCell ref="I2005:J2005"/>
    <mergeCell ref="I2006:J2006"/>
    <mergeCell ref="I2007:J2007"/>
    <mergeCell ref="I2008:J2008"/>
    <mergeCell ref="I2009:J2009"/>
    <mergeCell ref="I2010:J2010"/>
    <mergeCell ref="I2011:J2011"/>
    <mergeCell ref="I2012:J2012"/>
    <mergeCell ref="I2013:J2013"/>
    <mergeCell ref="I2014:J2014"/>
    <mergeCell ref="I2015:J2015"/>
    <mergeCell ref="I2016:J2016"/>
    <mergeCell ref="I2017:J2017"/>
  </mergeCells>
  <hyperlinks>
    <hyperlink ref="A4" r:id="rId1" display="Web: Center-Flowers.com"/>
    <hyperlink ref="B13" r:id="rId2" display="https://www.hollandbulbmarket.nl/downloads/Catalogus-Autumn-2020.pdf"/>
  </hyperlinks>
  <printOptions/>
  <pageMargins left="0.2361111111111111" right="0.2361111111111111" top="0.5909722222222222" bottom="0.5909722222222222" header="0.31527777777777777" footer="0.31527777777777777"/>
  <pageSetup horizontalDpi="300" verticalDpi="300" orientation="portrait" paperSize="9" scale="85"/>
  <headerFooter alignWithMargins="0">
    <oddHeader>&amp;C&amp;D</oddHeader>
    <oddFooter>&amp;CPage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2020-05-29T14:18:15Z</dcterms:modified>
  <cp:category/>
  <cp:version/>
  <cp:contentType/>
  <cp:contentStatus/>
  <cp:revision>1</cp:revision>
</cp:coreProperties>
</file>