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derpriceform" sheetId="1" state="visible" r:id="rId2"/>
  </sheets>
  <definedNames>
    <definedName function="false" hidden="false" localSheetId="0" name="_xlnm.Print_Titles" vbProcedure="false">Orderpriceform!$4:$4</definedName>
    <definedName function="false" hidden="true" localSheetId="0" name="_xlnm._FilterDatabase" vbProcedure="false">Orderpriceform!$N$1:$N$2177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<sst xmlns="http://schemas.openxmlformats.org/spreadsheetml/2006/main" count="10450" uniqueCount="2450">
  <si>
    <t xml:space="preserve">1.1</t>
  </si>
  <si>
    <t xml:space="preserve">паллет</t>
  </si>
  <si>
    <t xml:space="preserve">руб</t>
  </si>
  <si>
    <t xml:space="preserve">HOLLAND BULB MARKET форма заказа и прайс-лист</t>
  </si>
  <si>
    <t xml:space="preserve">ОСЕНЬ 2022</t>
  </si>
  <si>
    <t xml:space="preserve">*</t>
  </si>
  <si>
    <t xml:space="preserve">ПОЖАЛУЙСТА, НЕ ИЗМЕНЯЙТЕ НИЧЕГО!</t>
  </si>
  <si>
    <r>
      <rPr>
        <sz val="8"/>
        <rFont val="Arial"/>
        <family val="2"/>
        <charset val="1"/>
      </rPr>
      <t xml:space="preserve">Перед печатью отфильтруйте </t>
    </r>
    <r>
      <rPr>
        <u val="single"/>
        <sz val="8"/>
        <rFont val="Arial"/>
        <family val="2"/>
        <charset val="1"/>
      </rPr>
      <t xml:space="preserve">непустые</t>
    </r>
    <r>
      <rPr>
        <sz val="8"/>
        <rFont val="Arial"/>
        <family val="2"/>
        <charset val="1"/>
      </rPr>
      <t xml:space="preserve"> клетки</t>
    </r>
  </si>
  <si>
    <t xml:space="preserve">Ссылка на каталог:  </t>
  </si>
  <si>
    <t xml:space="preserve">https://shop.hollandbulbmarket.nl/downloads/Catalogus_HBM_Autumn_2022-2023.pdf</t>
  </si>
  <si>
    <t xml:space="preserve">28-07-2022 будут готовы к отправке арт. Оранжевого цветов.</t>
  </si>
  <si>
    <t xml:space="preserve">Желтая маркировка-новые артикулы!</t>
  </si>
  <si>
    <t xml:space="preserve">18-08-2022 будут готовы к отправке арт. Оранжевого и Зеленого цветов.</t>
  </si>
  <si>
    <t xml:space="preserve">From 08-09-2022 будут готовы к отправке арт. Синего и всех других цветов.</t>
  </si>
  <si>
    <t xml:space="preserve">На разные даты готовности груза необходимо заполнить ОТДЕЛЬНУЮ форму для заказа.</t>
  </si>
  <si>
    <t xml:space="preserve">Артикул</t>
  </si>
  <si>
    <t xml:space="preserve">Кол-во единиц заказа</t>
  </si>
  <si>
    <t xml:space="preserve">К-во ящи-ков/мешков</t>
  </si>
  <si>
    <t xml:space="preserve">Кол-во штук в ящике/мешке</t>
  </si>
  <si>
    <t xml:space="preserve">Цена, </t>
  </si>
  <si>
    <t xml:space="preserve">Цена, Евро за 1000 штук или мешок</t>
  </si>
  <si>
    <t xml:space="preserve">Тип</t>
  </si>
  <si>
    <t xml:space="preserve">Описание</t>
  </si>
  <si>
    <t xml:space="preserve">Размер</t>
  </si>
  <si>
    <t xml:space="preserve">Стр., N</t>
  </si>
  <si>
    <t xml:space="preserve">Сумма, Eu</t>
  </si>
  <si>
    <t xml:space="preserve">SUPER BUDGET CAPPERLINE (price p/bag)</t>
  </si>
  <si>
    <t xml:space="preserve">Tulips</t>
  </si>
  <si>
    <t xml:space="preserve">17001</t>
  </si>
  <si>
    <t xml:space="preserve">x</t>
  </si>
  <si>
    <t xml:space="preserve">bag</t>
  </si>
  <si>
    <t xml:space="preserve">DWH</t>
  </si>
  <si>
    <t xml:space="preserve">Fostery King</t>
  </si>
  <si>
    <t xml:space="preserve">10/11</t>
  </si>
  <si>
    <t xml:space="preserve">17002</t>
  </si>
  <si>
    <t xml:space="preserve">Golden Parade</t>
  </si>
  <si>
    <t xml:space="preserve">17003</t>
  </si>
  <si>
    <t xml:space="preserve">Mystic van Eijk</t>
  </si>
  <si>
    <t xml:space="preserve">17015</t>
  </si>
  <si>
    <t xml:space="preserve">SE</t>
  </si>
  <si>
    <t xml:space="preserve">White Prince</t>
  </si>
  <si>
    <t xml:space="preserve">17016</t>
  </si>
  <si>
    <t xml:space="preserve">Purple Prince </t>
  </si>
  <si>
    <t xml:space="preserve">17025</t>
  </si>
  <si>
    <t xml:space="preserve">TR</t>
  </si>
  <si>
    <t xml:space="preserve">Gavota</t>
  </si>
  <si>
    <t xml:space="preserve">17026</t>
  </si>
  <si>
    <t xml:space="preserve">Guus Papendrecht </t>
  </si>
  <si>
    <t xml:space="preserve">17027</t>
  </si>
  <si>
    <t xml:space="preserve">André Citroën </t>
  </si>
  <si>
    <t xml:space="preserve">17028</t>
  </si>
  <si>
    <t xml:space="preserve">Holland Queen </t>
  </si>
  <si>
    <t xml:space="preserve">17029</t>
  </si>
  <si>
    <t xml:space="preserve">Ronaldo</t>
  </si>
  <si>
    <t xml:space="preserve">17045</t>
  </si>
  <si>
    <t xml:space="preserve">KAUF</t>
  </si>
  <si>
    <t xml:space="preserve">Johann Strauss</t>
  </si>
  <si>
    <t xml:space="preserve">17046</t>
  </si>
  <si>
    <t xml:space="preserve">Corona </t>
  </si>
  <si>
    <t xml:space="preserve">17051</t>
  </si>
  <si>
    <t xml:space="preserve">DBL</t>
  </si>
  <si>
    <t xml:space="preserve">Sunlover</t>
  </si>
  <si>
    <t xml:space="preserve">17052</t>
  </si>
  <si>
    <t xml:space="preserve">Miranda</t>
  </si>
  <si>
    <t xml:space="preserve">17053</t>
  </si>
  <si>
    <t xml:space="preserve">Yellow Pomponette</t>
  </si>
  <si>
    <t xml:space="preserve">17054</t>
  </si>
  <si>
    <t xml:space="preserve">Aveyron</t>
  </si>
  <si>
    <t xml:space="preserve">17055</t>
  </si>
  <si>
    <t xml:space="preserve">Negrita Double</t>
  </si>
  <si>
    <t xml:space="preserve">17061</t>
  </si>
  <si>
    <t xml:space="preserve">FR</t>
  </si>
  <si>
    <t xml:space="preserve">Crispy Mary</t>
  </si>
  <si>
    <t xml:space="preserve">17062</t>
  </si>
  <si>
    <t xml:space="preserve">Arma</t>
  </si>
  <si>
    <t xml:space="preserve">17063</t>
  </si>
  <si>
    <t xml:space="preserve">Dallas</t>
  </si>
  <si>
    <t xml:space="preserve">17064</t>
  </si>
  <si>
    <t xml:space="preserve">Tiano</t>
  </si>
  <si>
    <t xml:space="preserve">17071</t>
  </si>
  <si>
    <t xml:space="preserve">LF</t>
  </si>
  <si>
    <t xml:space="preserve">Claudia </t>
  </si>
  <si>
    <t xml:space="preserve">17072</t>
  </si>
  <si>
    <t xml:space="preserve">Aladdin</t>
  </si>
  <si>
    <t xml:space="preserve">17073</t>
  </si>
  <si>
    <t xml:space="preserve">Flashback</t>
  </si>
  <si>
    <t xml:space="preserve">17081</t>
  </si>
  <si>
    <t xml:space="preserve">PAR</t>
  </si>
  <si>
    <t xml:space="preserve">Holland Happening</t>
  </si>
  <si>
    <t xml:space="preserve">17082</t>
  </si>
  <si>
    <t xml:space="preserve">Texas Gold</t>
  </si>
  <si>
    <t xml:space="preserve">17083</t>
  </si>
  <si>
    <t xml:space="preserve">Parrot Prince</t>
  </si>
  <si>
    <t xml:space="preserve">Narcissus*</t>
  </si>
  <si>
    <t xml:space="preserve">17101</t>
  </si>
  <si>
    <t xml:space="preserve">MINI</t>
  </si>
  <si>
    <t xml:space="preserve">Tete a Tete </t>
  </si>
  <si>
    <t xml:space="preserve">8/10</t>
  </si>
  <si>
    <t xml:space="preserve">17102</t>
  </si>
  <si>
    <t xml:space="preserve">Minnow </t>
  </si>
  <si>
    <t xml:space="preserve">17103</t>
  </si>
  <si>
    <t xml:space="preserve">LARGE</t>
  </si>
  <si>
    <t xml:space="preserve">Slim Whitman </t>
  </si>
  <si>
    <t xml:space="preserve">10/12</t>
  </si>
  <si>
    <t xml:space="preserve">17104</t>
  </si>
  <si>
    <t xml:space="preserve">Red Devon</t>
  </si>
  <si>
    <t xml:space="preserve">17105</t>
  </si>
  <si>
    <t xml:space="preserve">Dutch Master</t>
  </si>
  <si>
    <t xml:space="preserve">17106</t>
  </si>
  <si>
    <t xml:space="preserve">Replete</t>
  </si>
  <si>
    <t xml:space="preserve">17107</t>
  </si>
  <si>
    <t xml:space="preserve">Rip van Winkle</t>
  </si>
  <si>
    <t xml:space="preserve">Hyacinths</t>
  </si>
  <si>
    <t xml:space="preserve">17125</t>
  </si>
  <si>
    <t xml:space="preserve">Carnegie </t>
  </si>
  <si>
    <t xml:space="preserve">14/15</t>
  </si>
  <si>
    <t xml:space="preserve">17126</t>
  </si>
  <si>
    <t xml:space="preserve">Blue Jacket </t>
  </si>
  <si>
    <t xml:space="preserve">17127</t>
  </si>
  <si>
    <t xml:space="preserve">Pink Pearl </t>
  </si>
  <si>
    <t xml:space="preserve">17128</t>
  </si>
  <si>
    <t xml:space="preserve">City of Haarlem</t>
  </si>
  <si>
    <t xml:space="preserve">17129</t>
  </si>
  <si>
    <t xml:space="preserve">Jan Bos</t>
  </si>
  <si>
    <t xml:space="preserve">17130</t>
  </si>
  <si>
    <t xml:space="preserve">Delft Blue</t>
  </si>
  <si>
    <t xml:space="preserve">17131</t>
  </si>
  <si>
    <t xml:space="preserve">China Pink</t>
  </si>
  <si>
    <t xml:space="preserve">Crocus</t>
  </si>
  <si>
    <t xml:space="preserve">17141</t>
  </si>
  <si>
    <t xml:space="preserve">Ruby Giant </t>
  </si>
  <si>
    <t xml:space="preserve">5/7</t>
  </si>
  <si>
    <t xml:space="preserve">17142</t>
  </si>
  <si>
    <t xml:space="preserve">Fuscontinctus </t>
  </si>
  <si>
    <t xml:space="preserve">17146</t>
  </si>
  <si>
    <t xml:space="preserve">King of Striped</t>
  </si>
  <si>
    <t xml:space="preserve">6/7</t>
  </si>
  <si>
    <t xml:space="preserve">Miscellaneous</t>
  </si>
  <si>
    <t xml:space="preserve">17151</t>
  </si>
  <si>
    <t xml:space="preserve">Muscari Armeniacum</t>
  </si>
  <si>
    <t xml:space="preserve">17155</t>
  </si>
  <si>
    <t xml:space="preserve">Chionodoxa Forbesii </t>
  </si>
  <si>
    <t xml:space="preserve">5/6</t>
  </si>
  <si>
    <t xml:space="preserve">17421</t>
  </si>
  <si>
    <t xml:space="preserve">Freesia Double Mixed</t>
  </si>
  <si>
    <t xml:space="preserve">17424</t>
  </si>
  <si>
    <t xml:space="preserve">Anemone De Caen Mixed</t>
  </si>
  <si>
    <t xml:space="preserve">BEST BUY CAPPERLINE (price p/bag)</t>
  </si>
  <si>
    <t xml:space="preserve">37101</t>
  </si>
  <si>
    <t xml:space="preserve">Banja Luka</t>
  </si>
  <si>
    <t xml:space="preserve">37137</t>
  </si>
  <si>
    <t xml:space="preserve">Jaap Groot</t>
  </si>
  <si>
    <t xml:space="preserve">37138</t>
  </si>
  <si>
    <t xml:space="preserve">37139</t>
  </si>
  <si>
    <t xml:space="preserve">Apricot Impression</t>
  </si>
  <si>
    <t xml:space="preserve">37089</t>
  </si>
  <si>
    <t xml:space="preserve">37090</t>
  </si>
  <si>
    <t xml:space="preserve">37107</t>
  </si>
  <si>
    <t xml:space="preserve">FOS</t>
  </si>
  <si>
    <t xml:space="preserve">Purissima</t>
  </si>
  <si>
    <t xml:space="preserve">37142</t>
  </si>
  <si>
    <t xml:space="preserve">Albert Heyn</t>
  </si>
  <si>
    <t xml:space="preserve">37091</t>
  </si>
  <si>
    <t xml:space="preserve">Hitparade</t>
  </si>
  <si>
    <t xml:space="preserve">37112</t>
  </si>
  <si>
    <t xml:space="preserve">GR</t>
  </si>
  <si>
    <t xml:space="preserve">Oriental Beauty</t>
  </si>
  <si>
    <t xml:space="preserve">37113</t>
  </si>
  <si>
    <t xml:space="preserve">37145</t>
  </si>
  <si>
    <t xml:space="preserve">Corona</t>
  </si>
  <si>
    <t xml:space="preserve">37092</t>
  </si>
  <si>
    <t xml:space="preserve">Little Girl</t>
  </si>
  <si>
    <t xml:space="preserve">37117</t>
  </si>
  <si>
    <t xml:space="preserve">Purple Prince</t>
  </si>
  <si>
    <t xml:space="preserve">37118</t>
  </si>
  <si>
    <t xml:space="preserve">SL</t>
  </si>
  <si>
    <t xml:space="preserve">Queen of Night</t>
  </si>
  <si>
    <t xml:space="preserve">37119</t>
  </si>
  <si>
    <t xml:space="preserve">Laura Fygi</t>
  </si>
  <si>
    <t xml:space="preserve">37120</t>
  </si>
  <si>
    <t xml:space="preserve">37121</t>
  </si>
  <si>
    <t xml:space="preserve">Shirley</t>
  </si>
  <si>
    <t xml:space="preserve">37122</t>
  </si>
  <si>
    <t xml:space="preserve">Jimmy</t>
  </si>
  <si>
    <t xml:space="preserve">37123</t>
  </si>
  <si>
    <t xml:space="preserve">Muralto</t>
  </si>
  <si>
    <t xml:space="preserve">37124</t>
  </si>
  <si>
    <t xml:space="preserve">Princes Irene</t>
  </si>
  <si>
    <t xml:space="preserve">37125</t>
  </si>
  <si>
    <t xml:space="preserve">37126</t>
  </si>
  <si>
    <t xml:space="preserve">Ile de France</t>
  </si>
  <si>
    <t xml:space="preserve">37127</t>
  </si>
  <si>
    <t xml:space="preserve">Washington</t>
  </si>
  <si>
    <t xml:space="preserve">37129</t>
  </si>
  <si>
    <t xml:space="preserve">Stronggold</t>
  </si>
  <si>
    <t xml:space="preserve">37130</t>
  </si>
  <si>
    <t xml:space="preserve">Antartica</t>
  </si>
  <si>
    <t xml:space="preserve">37131</t>
  </si>
  <si>
    <t xml:space="preserve">Blue Amaible</t>
  </si>
  <si>
    <t xml:space="preserve">37072</t>
  </si>
  <si>
    <t xml:space="preserve">Jumbo Pink</t>
  </si>
  <si>
    <t xml:space="preserve">37073</t>
  </si>
  <si>
    <t xml:space="preserve">Negrita</t>
  </si>
  <si>
    <t xml:space="preserve">37074</t>
  </si>
  <si>
    <t xml:space="preserve">Bolroyal Silver</t>
  </si>
  <si>
    <t xml:space="preserve">37132</t>
  </si>
  <si>
    <t xml:space="preserve">Denmark</t>
  </si>
  <si>
    <t xml:space="preserve">37133</t>
  </si>
  <si>
    <t xml:space="preserve">Playgirl</t>
  </si>
  <si>
    <t xml:space="preserve">37134</t>
  </si>
  <si>
    <t xml:space="preserve">Pole Position</t>
  </si>
  <si>
    <t xml:space="preserve">37135</t>
  </si>
  <si>
    <t xml:space="preserve">Flaming Flag</t>
  </si>
  <si>
    <t xml:space="preserve">37136</t>
  </si>
  <si>
    <t xml:space="preserve">Cape Town</t>
  </si>
  <si>
    <t xml:space="preserve">37128</t>
  </si>
  <si>
    <t xml:space="preserve">Mixed</t>
  </si>
  <si>
    <t xml:space="preserve">37067</t>
  </si>
  <si>
    <t xml:space="preserve">Silk Surprise</t>
  </si>
  <si>
    <t xml:space="preserve">37068</t>
  </si>
  <si>
    <t xml:space="preserve">Early Surprise</t>
  </si>
  <si>
    <t xml:space="preserve">37069</t>
  </si>
  <si>
    <t xml:space="preserve">Spring Surprise</t>
  </si>
  <si>
    <t xml:space="preserve">37070</t>
  </si>
  <si>
    <t xml:space="preserve">Pink Surprise</t>
  </si>
  <si>
    <t xml:space="preserve">37103</t>
  </si>
  <si>
    <t xml:space="preserve">Abba</t>
  </si>
  <si>
    <t xml:space="preserve">37104</t>
  </si>
  <si>
    <t xml:space="preserve">Angelique</t>
  </si>
  <si>
    <t xml:space="preserve">37105</t>
  </si>
  <si>
    <t xml:space="preserve">Blue Diamond</t>
  </si>
  <si>
    <t xml:space="preserve">37106</t>
  </si>
  <si>
    <t xml:space="preserve">Horizon</t>
  </si>
  <si>
    <t xml:space="preserve">37140</t>
  </si>
  <si>
    <t xml:space="preserve">Monte Peony</t>
  </si>
  <si>
    <t xml:space="preserve">37141</t>
  </si>
  <si>
    <t xml:space="preserve">Up White</t>
  </si>
  <si>
    <t xml:space="preserve">37093</t>
  </si>
  <si>
    <t xml:space="preserve">Monte Flame</t>
  </si>
  <si>
    <t xml:space="preserve">37075</t>
  </si>
  <si>
    <t xml:space="preserve">Emblazon</t>
  </si>
  <si>
    <t xml:space="preserve">37108</t>
  </si>
  <si>
    <t xml:space="preserve">Curly Sue</t>
  </si>
  <si>
    <t xml:space="preserve">37109</t>
  </si>
  <si>
    <t xml:space="preserve">37110</t>
  </si>
  <si>
    <t xml:space="preserve">Daytona</t>
  </si>
  <si>
    <t xml:space="preserve">37111</t>
  </si>
  <si>
    <t xml:space="preserve">37143</t>
  </si>
  <si>
    <t xml:space="preserve">37144</t>
  </si>
  <si>
    <t xml:space="preserve">Lambada</t>
  </si>
  <si>
    <t xml:space="preserve">37094</t>
  </si>
  <si>
    <t xml:space="preserve">Lion King</t>
  </si>
  <si>
    <t xml:space="preserve">37095</t>
  </si>
  <si>
    <t xml:space="preserve">Exotic Sun</t>
  </si>
  <si>
    <t xml:space="preserve">37076</t>
  </si>
  <si>
    <t xml:space="preserve">Kingston</t>
  </si>
  <si>
    <t xml:space="preserve">37077</t>
  </si>
  <si>
    <t xml:space="preserve">Snow Crystal</t>
  </si>
  <si>
    <t xml:space="preserve">37114</t>
  </si>
  <si>
    <t xml:space="preserve">Ballerina</t>
  </si>
  <si>
    <t xml:space="preserve">37146</t>
  </si>
  <si>
    <t xml:space="preserve">Burgundy</t>
  </si>
  <si>
    <t xml:space="preserve">37147</t>
  </si>
  <si>
    <t xml:space="preserve">Holland Chic</t>
  </si>
  <si>
    <t xml:space="preserve">37096</t>
  </si>
  <si>
    <t xml:space="preserve">Ballade Gold</t>
  </si>
  <si>
    <t xml:space="preserve">37097</t>
  </si>
  <si>
    <t xml:space="preserve">Ballade Dream</t>
  </si>
  <si>
    <t xml:space="preserve">37080</t>
  </si>
  <si>
    <t xml:space="preserve">Ballade White</t>
  </si>
  <si>
    <t xml:space="preserve">37081</t>
  </si>
  <si>
    <t xml:space="preserve">Fire Wings</t>
  </si>
  <si>
    <t xml:space="preserve">37082</t>
  </si>
  <si>
    <t xml:space="preserve">Ballade</t>
  </si>
  <si>
    <t xml:space="preserve">37116</t>
  </si>
  <si>
    <t xml:space="preserve">Rococo</t>
  </si>
  <si>
    <t xml:space="preserve">37148</t>
  </si>
  <si>
    <t xml:space="preserve">Yoko Parrot</t>
  </si>
  <si>
    <t xml:space="preserve">37149</t>
  </si>
  <si>
    <t xml:space="preserve">Super Parrot</t>
  </si>
  <si>
    <t xml:space="preserve">37150</t>
  </si>
  <si>
    <t xml:space="preserve">Black Parrot</t>
  </si>
  <si>
    <t xml:space="preserve">37099</t>
  </si>
  <si>
    <t xml:space="preserve">Blue Parrot</t>
  </si>
  <si>
    <t xml:space="preserve">37078</t>
  </si>
  <si>
    <t xml:space="preserve">Parrot King</t>
  </si>
  <si>
    <t xml:space="preserve">37079</t>
  </si>
  <si>
    <t xml:space="preserve">Weber's Parrot</t>
  </si>
  <si>
    <t xml:space="preserve">37161</t>
  </si>
  <si>
    <t xml:space="preserve">Ice King</t>
  </si>
  <si>
    <t xml:space="preserve">37151</t>
  </si>
  <si>
    <t xml:space="preserve">Golden Ducat</t>
  </si>
  <si>
    <t xml:space="preserve">37156</t>
  </si>
  <si>
    <t xml:space="preserve">37086</t>
  </si>
  <si>
    <t xml:space="preserve">Double Fashion</t>
  </si>
  <si>
    <t xml:space="preserve">37152</t>
  </si>
  <si>
    <t xml:space="preserve">Slim Whitman</t>
  </si>
  <si>
    <t xml:space="preserve">37153</t>
  </si>
  <si>
    <t xml:space="preserve">37159</t>
  </si>
  <si>
    <t xml:space="preserve">British Gamble</t>
  </si>
  <si>
    <t xml:space="preserve">37160</t>
  </si>
  <si>
    <t xml:space="preserve">37085</t>
  </si>
  <si>
    <t xml:space="preserve">Mount Hood</t>
  </si>
  <si>
    <t xml:space="preserve">37155</t>
  </si>
  <si>
    <t xml:space="preserve">37162</t>
  </si>
  <si>
    <t xml:space="preserve">SPLIT</t>
  </si>
  <si>
    <t xml:space="preserve">Cum Laude</t>
  </si>
  <si>
    <t xml:space="preserve">37163</t>
  </si>
  <si>
    <t xml:space="preserve">Printal</t>
  </si>
  <si>
    <t xml:space="preserve">37164</t>
  </si>
  <si>
    <t xml:space="preserve">Tiritomba</t>
  </si>
  <si>
    <t xml:space="preserve">37154</t>
  </si>
  <si>
    <t xml:space="preserve">37157</t>
  </si>
  <si>
    <t xml:space="preserve">Tete a Tete</t>
  </si>
  <si>
    <t xml:space="preserve">37158</t>
  </si>
  <si>
    <t xml:space="preserve">Minnow</t>
  </si>
  <si>
    <t xml:space="preserve">37171</t>
  </si>
  <si>
    <t xml:space="preserve">Yellow</t>
  </si>
  <si>
    <t xml:space="preserve">37172</t>
  </si>
  <si>
    <t xml:space="preserve">White</t>
  </si>
  <si>
    <t xml:space="preserve">37173</t>
  </si>
  <si>
    <t xml:space="preserve">Striped</t>
  </si>
  <si>
    <t xml:space="preserve">37174</t>
  </si>
  <si>
    <t xml:space="preserve">Blue </t>
  </si>
  <si>
    <t xml:space="preserve">37175</t>
  </si>
  <si>
    <t xml:space="preserve">37176</t>
  </si>
  <si>
    <t xml:space="preserve">SPECIE</t>
  </si>
  <si>
    <t xml:space="preserve">Gipsy Girl</t>
  </si>
  <si>
    <t xml:space="preserve">37177</t>
  </si>
  <si>
    <t xml:space="preserve">Cream Beauty</t>
  </si>
  <si>
    <t xml:space="preserve">37178</t>
  </si>
  <si>
    <t xml:space="preserve">BOT</t>
  </si>
  <si>
    <t xml:space="preserve">Sieberi Tricolor</t>
  </si>
  <si>
    <t xml:space="preserve">37181</t>
  </si>
  <si>
    <t xml:space="preserve">37182</t>
  </si>
  <si>
    <t xml:space="preserve">37183</t>
  </si>
  <si>
    <t xml:space="preserve">Fondant</t>
  </si>
  <si>
    <t xml:space="preserve">37184</t>
  </si>
  <si>
    <t xml:space="preserve">Carnegie</t>
  </si>
  <si>
    <t xml:space="preserve">37185</t>
  </si>
  <si>
    <t xml:space="preserve">37187</t>
  </si>
  <si>
    <t xml:space="preserve">Marie</t>
  </si>
  <si>
    <t xml:space="preserve">37083</t>
  </si>
  <si>
    <t xml:space="preserve">Gipsy Queen</t>
  </si>
  <si>
    <t xml:space="preserve">37084</t>
  </si>
  <si>
    <t xml:space="preserve">Pink Pearl</t>
  </si>
  <si>
    <t xml:space="preserve">37186</t>
  </si>
  <si>
    <t xml:space="preserve">Allium</t>
  </si>
  <si>
    <t xml:space="preserve">37191</t>
  </si>
  <si>
    <t xml:space="preserve">Purple Sensation</t>
  </si>
  <si>
    <t xml:space="preserve">37192</t>
  </si>
  <si>
    <t xml:space="preserve">Sphaerocephalon</t>
  </si>
  <si>
    <t xml:space="preserve">5/+</t>
  </si>
  <si>
    <t xml:space="preserve">37202</t>
  </si>
  <si>
    <t xml:space="preserve">Moly</t>
  </si>
  <si>
    <t xml:space="preserve">4/5</t>
  </si>
  <si>
    <t xml:space="preserve">37193</t>
  </si>
  <si>
    <t xml:space="preserve">Anemone</t>
  </si>
  <si>
    <t xml:space="preserve">Anemone Double St. Brigid</t>
  </si>
  <si>
    <t xml:space="preserve">37194</t>
  </si>
  <si>
    <t xml:space="preserve">37195</t>
  </si>
  <si>
    <t xml:space="preserve">Anemone Blanda Mixed</t>
  </si>
  <si>
    <t xml:space="preserve">Miscellaneous Bulbs</t>
  </si>
  <si>
    <t xml:space="preserve">37196</t>
  </si>
  <si>
    <t xml:space="preserve">Chionodoxa Forbesii</t>
  </si>
  <si>
    <t xml:space="preserve">37203</t>
  </si>
  <si>
    <t xml:space="preserve">Chionodoxa Luc. Rosea</t>
  </si>
  <si>
    <t xml:space="preserve">37324</t>
  </si>
  <si>
    <t xml:space="preserve">37197</t>
  </si>
  <si>
    <t xml:space="preserve">Iris Reticulata Gordon</t>
  </si>
  <si>
    <t xml:space="preserve">37204</t>
  </si>
  <si>
    <t xml:space="preserve">Iris Reticulata Purple Gem</t>
  </si>
  <si>
    <t xml:space="preserve">37071</t>
  </si>
  <si>
    <t xml:space="preserve">Iris Danfordiae</t>
  </si>
  <si>
    <t xml:space="preserve">37179</t>
  </si>
  <si>
    <t xml:space="preserve">Dutch Iris Mixed</t>
  </si>
  <si>
    <t xml:space="preserve">37366</t>
  </si>
  <si>
    <t xml:space="preserve">Ixia Mixed</t>
  </si>
  <si>
    <t xml:space="preserve">37198</t>
  </si>
  <si>
    <t xml:space="preserve">7/8</t>
  </si>
  <si>
    <t xml:space="preserve">37190</t>
  </si>
  <si>
    <t xml:space="preserve">Muscari Botr. Album</t>
  </si>
  <si>
    <t xml:space="preserve">5+</t>
  </si>
  <si>
    <t xml:space="preserve">37199</t>
  </si>
  <si>
    <t xml:space="preserve">Fritillaria Uva Vulpis</t>
  </si>
  <si>
    <t xml:space="preserve">6/+</t>
  </si>
  <si>
    <t xml:space="preserve">37205</t>
  </si>
  <si>
    <t xml:space="preserve">Fritillaria Meleagris Mixed</t>
  </si>
  <si>
    <t xml:space="preserve">37087</t>
  </si>
  <si>
    <t xml:space="preserve">Fritillaria Imp Lutea</t>
  </si>
  <si>
    <t xml:space="preserve">18/20</t>
  </si>
  <si>
    <t xml:space="preserve">37088</t>
  </si>
  <si>
    <t xml:space="preserve">Fritillaria Imp Rubra</t>
  </si>
  <si>
    <t xml:space="preserve">37200</t>
  </si>
  <si>
    <t xml:space="preserve">Ranunculus Mixed</t>
  </si>
  <si>
    <t xml:space="preserve">37201</t>
  </si>
  <si>
    <t xml:space="preserve">Puschkinia Libanotica</t>
  </si>
  <si>
    <t xml:space="preserve">37206</t>
  </si>
  <si>
    <t xml:space="preserve">Puschkinia Libanotica Alba</t>
  </si>
  <si>
    <t xml:space="preserve">37207</t>
  </si>
  <si>
    <t xml:space="preserve">Oxalis Deppei Iron Cross</t>
  </si>
  <si>
    <t xml:space="preserve">37208</t>
  </si>
  <si>
    <t xml:space="preserve">Hyacinthoides Blue</t>
  </si>
  <si>
    <t xml:space="preserve">37209</t>
  </si>
  <si>
    <t xml:space="preserve">Hyacinthoides Pink </t>
  </si>
  <si>
    <t xml:space="preserve">37210</t>
  </si>
  <si>
    <t xml:space="preserve">Camassia Quamash</t>
  </si>
  <si>
    <t xml:space="preserve">Lilium</t>
  </si>
  <si>
    <t xml:space="preserve">37211</t>
  </si>
  <si>
    <t xml:space="preserve">OR</t>
  </si>
  <si>
    <t xml:space="preserve">Stargazer</t>
  </si>
  <si>
    <t xml:space="preserve">37212</t>
  </si>
  <si>
    <t xml:space="preserve">AS</t>
  </si>
  <si>
    <t xml:space="preserve">Grand Cru</t>
  </si>
  <si>
    <t xml:space="preserve">37213</t>
  </si>
  <si>
    <t xml:space="preserve">Lollypop</t>
  </si>
  <si>
    <t xml:space="preserve">37214</t>
  </si>
  <si>
    <t xml:space="preserve">Gran Paradiso</t>
  </si>
  <si>
    <t xml:space="preserve">37215</t>
  </si>
  <si>
    <t xml:space="preserve">Marseille</t>
  </si>
  <si>
    <t xml:space="preserve">37216</t>
  </si>
  <si>
    <t xml:space="preserve">Navona</t>
  </si>
  <si>
    <t xml:space="preserve">37217</t>
  </si>
  <si>
    <t xml:space="preserve">Acapulco</t>
  </si>
  <si>
    <t xml:space="preserve">37218</t>
  </si>
  <si>
    <t xml:space="preserve">Time Out</t>
  </si>
  <si>
    <t xml:space="preserve">37219</t>
  </si>
  <si>
    <t xml:space="preserve">Salmon Classic</t>
  </si>
  <si>
    <t xml:space="preserve">37220</t>
  </si>
  <si>
    <t xml:space="preserve">L.A. Mixed</t>
  </si>
  <si>
    <t xml:space="preserve">37475</t>
  </si>
  <si>
    <t xml:space="preserve">Paeonia Pink</t>
  </si>
  <si>
    <t xml:space="preserve">1/2</t>
  </si>
  <si>
    <t xml:space="preserve">37476</t>
  </si>
  <si>
    <t xml:space="preserve">Paeonia White</t>
  </si>
  <si>
    <t xml:space="preserve">37477</t>
  </si>
  <si>
    <t xml:space="preserve">Paeonia Red</t>
  </si>
  <si>
    <t xml:space="preserve">37478</t>
  </si>
  <si>
    <t xml:space="preserve">Paeonia Yellow</t>
  </si>
  <si>
    <t xml:space="preserve">STAR CAPPERLINE (price p/bag)</t>
  </si>
  <si>
    <t xml:space="preserve">Burning Heart</t>
  </si>
  <si>
    <t xml:space="preserve">11/12</t>
  </si>
  <si>
    <t xml:space="preserve">Lanka</t>
  </si>
  <si>
    <t xml:space="preserve">World's Favourite</t>
  </si>
  <si>
    <t xml:space="preserve">Trick</t>
  </si>
  <si>
    <t xml:space="preserve">Conqueror</t>
  </si>
  <si>
    <t xml:space="preserve">Salmon Impression</t>
  </si>
  <si>
    <t xml:space="preserve">Blushing Apeldoorn</t>
  </si>
  <si>
    <t xml:space="preserve">Purple Pride</t>
  </si>
  <si>
    <t xml:space="preserve">Purissima Orange</t>
  </si>
  <si>
    <t xml:space="preserve">Sweetheart</t>
  </si>
  <si>
    <t xml:space="preserve">Purissima King</t>
  </si>
  <si>
    <t xml:space="preserve">White Emperor</t>
  </si>
  <si>
    <t xml:space="preserve">Yellow Purissima</t>
  </si>
  <si>
    <t xml:space="preserve">Salmon Prince</t>
  </si>
  <si>
    <t xml:space="preserve">Candy Prince</t>
  </si>
  <si>
    <t xml:space="preserve">Sunny Prince</t>
  </si>
  <si>
    <t xml:space="preserve">Hermitage</t>
  </si>
  <si>
    <t xml:space="preserve">Christmas Exotic</t>
  </si>
  <si>
    <t xml:space="preserve">Apricot Beauty</t>
  </si>
  <si>
    <t xml:space="preserve">Ruby Prince</t>
  </si>
  <si>
    <t xml:space="preserve">Mistic Prince</t>
  </si>
  <si>
    <t xml:space="preserve">Plaisir</t>
  </si>
  <si>
    <t xml:space="preserve">Pinocchio</t>
  </si>
  <si>
    <t xml:space="preserve">Bon Bini</t>
  </si>
  <si>
    <t xml:space="preserve">Greigs Happy</t>
  </si>
  <si>
    <t xml:space="preserve">Red Riding Hood</t>
  </si>
  <si>
    <t xml:space="preserve">Albion Star</t>
  </si>
  <si>
    <t xml:space="preserve">Concerto</t>
  </si>
  <si>
    <t xml:space="preserve">Compostella</t>
  </si>
  <si>
    <t xml:space="preserve">SP</t>
  </si>
  <si>
    <t xml:space="preserve">Odalisque</t>
  </si>
  <si>
    <t xml:space="preserve">Polychroma</t>
  </si>
  <si>
    <t xml:space="preserve">Tarda</t>
  </si>
  <si>
    <t xml:space="preserve">Red Hunter</t>
  </si>
  <si>
    <t xml:space="preserve">6+</t>
  </si>
  <si>
    <t xml:space="preserve">Little Princess</t>
  </si>
  <si>
    <t xml:space="preserve">Saxatilis</t>
  </si>
  <si>
    <t xml:space="preserve">Pallada</t>
  </si>
  <si>
    <t xml:space="preserve">Bolroyal Alfa</t>
  </si>
  <si>
    <t xml:space="preserve">Strong Gold</t>
  </si>
  <si>
    <t xml:space="preserve">Blackjack</t>
  </si>
  <si>
    <t xml:space="preserve">Purple Rain</t>
  </si>
  <si>
    <t xml:space="preserve">Cheers</t>
  </si>
  <si>
    <t xml:space="preserve">Holland Beauty</t>
  </si>
  <si>
    <t xml:space="preserve">Escape</t>
  </si>
  <si>
    <t xml:space="preserve">Bleu Amaible</t>
  </si>
  <si>
    <t xml:space="preserve">Orange Legend</t>
  </si>
  <si>
    <t xml:space="preserve">Passio Sweet</t>
  </si>
  <si>
    <t xml:space="preserve">Rejoyce</t>
  </si>
  <si>
    <t xml:space="preserve">Passio Glossy</t>
  </si>
  <si>
    <t xml:space="preserve">Fay</t>
  </si>
  <si>
    <t xml:space="preserve">Alexander Pushkin</t>
  </si>
  <si>
    <t xml:space="preserve">Muvota</t>
  </si>
  <si>
    <t xml:space="preserve">Hotpants</t>
  </si>
  <si>
    <t xml:space="preserve">Synaeda Blue</t>
  </si>
  <si>
    <t xml:space="preserve">Le Crin Blanc</t>
  </si>
  <si>
    <t xml:space="preserve">Tom Pouce</t>
  </si>
  <si>
    <t xml:space="preserve">Royal Ten</t>
  </si>
  <si>
    <t xml:space="preserve">Match</t>
  </si>
  <si>
    <t xml:space="preserve">Kanok</t>
  </si>
  <si>
    <t xml:space="preserve">Holland Queen</t>
  </si>
  <si>
    <t xml:space="preserve">Sorbet</t>
  </si>
  <si>
    <t xml:space="preserve">Flaming Coquette</t>
  </si>
  <si>
    <t xml:space="preserve">Flaming Edge</t>
  </si>
  <si>
    <t xml:space="preserve">New Design</t>
  </si>
  <si>
    <t xml:space="preserve">Di Di</t>
  </si>
  <si>
    <t xml:space="preserve">Red Dress </t>
  </si>
  <si>
    <t xml:space="preserve">Crown of Negrita</t>
  </si>
  <si>
    <t xml:space="preserve">White Liberstar</t>
  </si>
  <si>
    <t xml:space="preserve">Yellow Crown</t>
  </si>
  <si>
    <t xml:space="preserve">Elegant Crown</t>
  </si>
  <si>
    <t xml:space="preserve">MULTI</t>
  </si>
  <si>
    <t xml:space="preserve">Florette</t>
  </si>
  <si>
    <t xml:space="preserve">Merry Go Round</t>
  </si>
  <si>
    <t xml:space="preserve">Fats Domino</t>
  </si>
  <si>
    <t xml:space="preserve">Purple Bouquet</t>
  </si>
  <si>
    <t xml:space="preserve">Wallflower</t>
  </si>
  <si>
    <t xml:space="preserve">Dragon King</t>
  </si>
  <si>
    <t xml:space="preserve">Weisse Berliner</t>
  </si>
  <si>
    <t xml:space="preserve">Renown</t>
  </si>
  <si>
    <t xml:space="preserve">Dordogne</t>
  </si>
  <si>
    <t xml:space="preserve">Maureen</t>
  </si>
  <si>
    <t xml:space="preserve">Menton</t>
  </si>
  <si>
    <t xml:space="preserve">Red Shine</t>
  </si>
  <si>
    <t xml:space="preserve">Ballade Orange</t>
  </si>
  <si>
    <t xml:space="preserve">Lilyrosa</t>
  </si>
  <si>
    <t xml:space="preserve">Monte Spider</t>
  </si>
  <si>
    <t xml:space="preserve">Bayside Flame</t>
  </si>
  <si>
    <t xml:space="preserve">Elegant Lady</t>
  </si>
  <si>
    <t xml:space="preserve">Purple Doll</t>
  </si>
  <si>
    <t xml:space="preserve">Barbados</t>
  </si>
  <si>
    <t xml:space="preserve">Gorilla</t>
  </si>
  <si>
    <t xml:space="preserve">Joint Devision</t>
  </si>
  <si>
    <t xml:space="preserve">Honeymoon</t>
  </si>
  <si>
    <t xml:space="preserve">Black Jewel</t>
  </si>
  <si>
    <t xml:space="preserve">Cacharel</t>
  </si>
  <si>
    <t xml:space="preserve">New Santa</t>
  </si>
  <si>
    <t xml:space="preserve">Aria Card</t>
  </si>
  <si>
    <t xml:space="preserve">Cummins</t>
  </si>
  <si>
    <t xml:space="preserve">Carrousel</t>
  </si>
  <si>
    <t xml:space="preserve">DBL FR</t>
  </si>
  <si>
    <t xml:space="preserve">Brest</t>
  </si>
  <si>
    <t xml:space="preserve">Sensual Touch</t>
  </si>
  <si>
    <t xml:space="preserve">VIR</t>
  </si>
  <si>
    <t xml:space="preserve">Yellow Spring Green</t>
  </si>
  <si>
    <t xml:space="preserve">Virichic</t>
  </si>
  <si>
    <t xml:space="preserve">White Spring Green</t>
  </si>
  <si>
    <t xml:space="preserve">Esperanto</t>
  </si>
  <si>
    <t xml:space="preserve">Carribean Parrot</t>
  </si>
  <si>
    <t xml:space="preserve">Orange Rococo</t>
  </si>
  <si>
    <t xml:space="preserve">Flaming Parrot</t>
  </si>
  <si>
    <t xml:space="preserve">Webers Parrot Pink</t>
  </si>
  <si>
    <t xml:space="preserve">Up white</t>
  </si>
  <si>
    <t xml:space="preserve">Up Pink</t>
  </si>
  <si>
    <t xml:space="preserve">Monte Orange</t>
  </si>
  <si>
    <t xml:space="preserve">Lilac Perfection</t>
  </si>
  <si>
    <t xml:space="preserve">Black Hero ®</t>
  </si>
  <si>
    <t xml:space="preserve">Dance Line</t>
  </si>
  <si>
    <t xml:space="preserve">Orange Princess</t>
  </si>
  <si>
    <t xml:space="preserve">Double Touch</t>
  </si>
  <si>
    <t xml:space="preserve">Dream Touch</t>
  </si>
  <si>
    <t xml:space="preserve">DBL PEONY</t>
  </si>
  <si>
    <t xml:space="preserve">Blue Wow</t>
  </si>
  <si>
    <t xml:space="preserve">Double Polar</t>
  </si>
  <si>
    <t xml:space="preserve">Double Negrita</t>
  </si>
  <si>
    <t xml:space="preserve">Gold Fever</t>
  </si>
  <si>
    <t xml:space="preserve">Frejus</t>
  </si>
  <si>
    <t xml:space="preserve">Bella Vista</t>
  </si>
  <si>
    <t xml:space="preserve">12/14</t>
  </si>
  <si>
    <t xml:space="preserve">Park Sun</t>
  </si>
  <si>
    <t xml:space="preserve">Pimpernel</t>
  </si>
  <si>
    <t xml:space="preserve">Sound</t>
  </si>
  <si>
    <t xml:space="preserve">Avalon</t>
  </si>
  <si>
    <t xml:space="preserve">Janis Babson</t>
  </si>
  <si>
    <t xml:space="preserve">Oregon Snow</t>
  </si>
  <si>
    <t xml:space="preserve">Berlin</t>
  </si>
  <si>
    <t xml:space="preserve">Night Cap</t>
  </si>
  <si>
    <t xml:space="preserve">Art Design</t>
  </si>
  <si>
    <t xml:space="preserve">Modulation</t>
  </si>
  <si>
    <t xml:space="preserve">SMALL</t>
  </si>
  <si>
    <t xml:space="preserve">Green Eyed Lady</t>
  </si>
  <si>
    <t xml:space="preserve">Altruist</t>
  </si>
  <si>
    <t xml:space="preserve">Goose Green</t>
  </si>
  <si>
    <t xml:space="preserve">Verger</t>
  </si>
  <si>
    <t xml:space="preserve">Eastertide</t>
  </si>
  <si>
    <t xml:space="preserve">Manly</t>
  </si>
  <si>
    <t xml:space="preserve">Obdam</t>
  </si>
  <si>
    <t xml:space="preserve">Tamar Fire</t>
  </si>
  <si>
    <t xml:space="preserve">Petit Four</t>
  </si>
  <si>
    <t xml:space="preserve">Sweet Pomponette</t>
  </si>
  <si>
    <t xml:space="preserve">Pink Wonder</t>
  </si>
  <si>
    <t xml:space="preserve">Vanilla Peach</t>
  </si>
  <si>
    <t xml:space="preserve">Flyer</t>
  </si>
  <si>
    <t xml:space="preserve">Sunset Serenade</t>
  </si>
  <si>
    <t xml:space="preserve">Tricollet</t>
  </si>
  <si>
    <t xml:space="preserve">Chanterelle</t>
  </si>
  <si>
    <t xml:space="preserve">Tresamble</t>
  </si>
  <si>
    <t xml:space="preserve">Tête-à-Tête</t>
  </si>
  <si>
    <t xml:space="preserve">Golden Dawn</t>
  </si>
  <si>
    <t xml:space="preserve">Grand Soleil d'Or</t>
  </si>
  <si>
    <t xml:space="preserve">13/15</t>
  </si>
  <si>
    <t xml:space="preserve">Paperwhite Ziva</t>
  </si>
  <si>
    <t xml:space="preserve">Erlicheer</t>
  </si>
  <si>
    <t xml:space="preserve">Golden Bells</t>
  </si>
  <si>
    <t xml:space="preserve">7/+</t>
  </si>
  <si>
    <t xml:space="preserve">15/16</t>
  </si>
  <si>
    <t xml:space="preserve">Hermione</t>
  </si>
  <si>
    <t xml:space="preserve">Woodstock</t>
  </si>
  <si>
    <t xml:space="preserve">Blue Saphire</t>
  </si>
  <si>
    <t xml:space="preserve">Peter Stuyvesant</t>
  </si>
  <si>
    <t xml:space="preserve">Violet Pearl</t>
  </si>
  <si>
    <t xml:space="preserve">Crystal Palace</t>
  </si>
  <si>
    <t xml:space="preserve">General Köhler</t>
  </si>
  <si>
    <t xml:space="preserve">Hollyhock</t>
  </si>
  <si>
    <t xml:space="preserve">Madame Sophie</t>
  </si>
  <si>
    <t xml:space="preserve">Rosette</t>
  </si>
  <si>
    <t xml:space="preserve">Alliums</t>
  </si>
  <si>
    <t xml:space="preserve">Globemaster</t>
  </si>
  <si>
    <t xml:space="preserve">Gladiator</t>
  </si>
  <si>
    <t xml:space="preserve">Ambassador</t>
  </si>
  <si>
    <t xml:space="preserve">Beau Regard</t>
  </si>
  <si>
    <t xml:space="preserve">Mount Everest</t>
  </si>
  <si>
    <t xml:space="preserve">Atropurpureum</t>
  </si>
  <si>
    <t xml:space="preserve">Hair</t>
  </si>
  <si>
    <t xml:space="preserve">Forelock</t>
  </si>
  <si>
    <t xml:space="preserve">Nectaroscordum (siculum)</t>
  </si>
  <si>
    <t xml:space="preserve">Amaryllis</t>
  </si>
  <si>
    <t xml:space="preserve">SGL</t>
  </si>
  <si>
    <t xml:space="preserve">Christmas Gift</t>
  </si>
  <si>
    <t xml:space="preserve">26/28</t>
  </si>
  <si>
    <t xml:space="preserve">Ferrari</t>
  </si>
  <si>
    <t xml:space="preserve">Susan</t>
  </si>
  <si>
    <t xml:space="preserve">Tres Chic</t>
  </si>
  <si>
    <t xml:space="preserve">Double Record</t>
  </si>
  <si>
    <t xml:space="preserve">Nymph</t>
  </si>
  <si>
    <t xml:space="preserve">Double Red Nymph</t>
  </si>
  <si>
    <t xml:space="preserve">White Peacock ®</t>
  </si>
  <si>
    <t xml:space="preserve">Blanda Mixed</t>
  </si>
  <si>
    <t xml:space="preserve">De Caen Mixed</t>
  </si>
  <si>
    <t xml:space="preserve">St. Brigid Mixed</t>
  </si>
  <si>
    <t xml:space="preserve">Lord Lieutenant</t>
  </si>
  <si>
    <t xml:space="preserve">The Admiral</t>
  </si>
  <si>
    <t xml:space="preserve">The Governor</t>
  </si>
  <si>
    <t xml:space="preserve">Jeanne d' Arc</t>
  </si>
  <si>
    <t xml:space="preserve">Pickwick</t>
  </si>
  <si>
    <t xml:space="preserve">Remembrance</t>
  </si>
  <si>
    <t xml:space="preserve">Golden Yellow</t>
  </si>
  <si>
    <t xml:space="preserve">Vanguard</t>
  </si>
  <si>
    <t xml:space="preserve">Prins Claus</t>
  </si>
  <si>
    <t xml:space="preserve">Advance</t>
  </si>
  <si>
    <t xml:space="preserve">Ard Schenk</t>
  </si>
  <si>
    <t xml:space="preserve">Blue Pearl</t>
  </si>
  <si>
    <t xml:space="preserve">Dorothy</t>
  </si>
  <si>
    <t xml:space="preserve">Firefly</t>
  </si>
  <si>
    <t xml:space="preserve">Spring Beauty ®</t>
  </si>
  <si>
    <t xml:space="preserve">Ruby Giant</t>
  </si>
  <si>
    <t xml:space="preserve">Sativus (SAFFRON)</t>
  </si>
  <si>
    <t xml:space="preserve">8/+</t>
  </si>
  <si>
    <t xml:space="preserve">Zonatus</t>
  </si>
  <si>
    <t xml:space="preserve">8/9</t>
  </si>
  <si>
    <t xml:space="preserve">Freesia</t>
  </si>
  <si>
    <t xml:space="preserve">Double Mixed</t>
  </si>
  <si>
    <t xml:space="preserve">Double Pink</t>
  </si>
  <si>
    <t xml:space="preserve">Double White</t>
  </si>
  <si>
    <t xml:space="preserve">Double Yellow</t>
  </si>
  <si>
    <t xml:space="preserve">Double Blue</t>
  </si>
  <si>
    <t xml:space="preserve">Double Red</t>
  </si>
  <si>
    <t xml:space="preserve">Double Orange</t>
  </si>
  <si>
    <t xml:space="preserve">Fritillaria</t>
  </si>
  <si>
    <t xml:space="preserve">IMP</t>
  </si>
  <si>
    <t xml:space="preserve">Aurora</t>
  </si>
  <si>
    <t xml:space="preserve">20/22</t>
  </si>
  <si>
    <t xml:space="preserve">Lutea</t>
  </si>
  <si>
    <t xml:space="preserve">Rubra</t>
  </si>
  <si>
    <t xml:space="preserve">Meleagris Alba</t>
  </si>
  <si>
    <t xml:space="preserve">Meleagris Mixed</t>
  </si>
  <si>
    <t xml:space="preserve">Uva Vulpis</t>
  </si>
  <si>
    <t xml:space="preserve">Muscari</t>
  </si>
  <si>
    <t xml:space="preserve">Dark Eyes</t>
  </si>
  <si>
    <t xml:space="preserve">Alba</t>
  </si>
  <si>
    <t xml:space="preserve">Azureum</t>
  </si>
  <si>
    <t xml:space="preserve">Plumosum</t>
  </si>
  <si>
    <t xml:space="preserve">Armeniacum</t>
  </si>
  <si>
    <t xml:space="preserve">Pink Sunrise</t>
  </si>
  <si>
    <t xml:space="preserve">Ranunculus</t>
  </si>
  <si>
    <t xml:space="preserve">Pink</t>
  </si>
  <si>
    <t xml:space="preserve">Orange</t>
  </si>
  <si>
    <t xml:space="preserve">Red</t>
  </si>
  <si>
    <t xml:space="preserve">Chionodoxa Blue Giant</t>
  </si>
  <si>
    <t xml:space="preserve">Chionodoxa Alba</t>
  </si>
  <si>
    <t xml:space="preserve">Chionodoxa Rosea</t>
  </si>
  <si>
    <t xml:space="preserve">Dutch Iris Blue</t>
  </si>
  <si>
    <t xml:space="preserve">Dutch Iris White</t>
  </si>
  <si>
    <t xml:space="preserve">Dutch Iris White-Yellow</t>
  </si>
  <si>
    <t xml:space="preserve">Dutch Iris Bronze/Purple</t>
  </si>
  <si>
    <t xml:space="preserve">Eranthis Cilicica</t>
  </si>
  <si>
    <t xml:space="preserve">Erythronium Dens-Canis</t>
  </si>
  <si>
    <t xml:space="preserve">I</t>
  </si>
  <si>
    <t xml:space="preserve">Erythronium Pagoda</t>
  </si>
  <si>
    <t xml:space="preserve">Erythronium White Beauty</t>
  </si>
  <si>
    <t xml:space="preserve">Hyacinthoides Hisp. Blue</t>
  </si>
  <si>
    <t xml:space="preserve">Hyacinthoides Hisp. Rosea</t>
  </si>
  <si>
    <t xml:space="preserve">Hyacinthoides Hisp. White</t>
  </si>
  <si>
    <t xml:space="preserve">Hyacinthoides Hisp. Mixed</t>
  </si>
  <si>
    <t xml:space="preserve">Iris Reticulata Clairette</t>
  </si>
  <si>
    <t xml:space="preserve">Iris Reticulata Harmony</t>
  </si>
  <si>
    <t xml:space="preserve">Ipheion Uniflorum White Star</t>
  </si>
  <si>
    <t xml:space="preserve">Ixia Spotlight</t>
  </si>
  <si>
    <t xml:space="preserve">Ixia Venus</t>
  </si>
  <si>
    <t xml:space="preserve">Ixia Yellow Emperor</t>
  </si>
  <si>
    <t xml:space="preserve">Oxalis Versicolor</t>
  </si>
  <si>
    <t xml:space="preserve">Puschkinia Alba</t>
  </si>
  <si>
    <t xml:space="preserve">Scilla Siberica Alba</t>
  </si>
  <si>
    <t xml:space="preserve">Scilla Siberica Spring Beauty</t>
  </si>
  <si>
    <t xml:space="preserve">Triteleia Rudy</t>
  </si>
  <si>
    <t xml:space="preserve">Pink Pixels</t>
  </si>
  <si>
    <t xml:space="preserve">Purple Heart</t>
  </si>
  <si>
    <t xml:space="preserve">Yellow Pixels</t>
  </si>
  <si>
    <t xml:space="preserve">Golden Tycoon</t>
  </si>
  <si>
    <t xml:space="preserve">Samur</t>
  </si>
  <si>
    <t xml:space="preserve">Mero Star</t>
  </si>
  <si>
    <t xml:space="preserve">Santander</t>
  </si>
  <si>
    <t xml:space="preserve">14/16</t>
  </si>
  <si>
    <t xml:space="preserve">Manissa</t>
  </si>
  <si>
    <t xml:space="preserve">Jules Verne</t>
  </si>
  <si>
    <t xml:space="preserve">Iris Germanica</t>
  </si>
  <si>
    <t xml:space="preserve">Arpege</t>
  </si>
  <si>
    <t xml:space="preserve">Blue Staccato</t>
  </si>
  <si>
    <t xml:space="preserve">Brown Lasso</t>
  </si>
  <si>
    <t xml:space="preserve">Skating Party</t>
  </si>
  <si>
    <t xml:space="preserve">Tuxedo</t>
  </si>
  <si>
    <t xml:space="preserve">Pink Tafette</t>
  </si>
  <si>
    <t xml:space="preserve">Spotted Yellow</t>
  </si>
  <si>
    <t xml:space="preserve">Yucca</t>
  </si>
  <si>
    <t xml:space="preserve">Yucca Filamentosa</t>
  </si>
  <si>
    <t xml:space="preserve">Agapanthus</t>
  </si>
  <si>
    <t xml:space="preserve">Agapanthus Blue</t>
  </si>
  <si>
    <t xml:space="preserve">Agapanthus White</t>
  </si>
  <si>
    <t xml:space="preserve">Paeonia</t>
  </si>
  <si>
    <t xml:space="preserve">Festiva Maxima</t>
  </si>
  <si>
    <t xml:space="preserve">2/3</t>
  </si>
  <si>
    <t xml:space="preserve">Laura Dessert</t>
  </si>
  <si>
    <t xml:space="preserve">Paul m Wild</t>
  </si>
  <si>
    <t xml:space="preserve">Taff</t>
  </si>
  <si>
    <t xml:space="preserve">GLOBAL CAPPERLINE (price p/bag)</t>
  </si>
  <si>
    <t xml:space="preserve">35030</t>
  </si>
  <si>
    <t xml:space="preserve">American Dream</t>
  </si>
  <si>
    <t xml:space="preserve">35031</t>
  </si>
  <si>
    <t xml:space="preserve">Design Impression</t>
  </si>
  <si>
    <t xml:space="preserve">35032</t>
  </si>
  <si>
    <t xml:space="preserve">Golden Oxford</t>
  </si>
  <si>
    <t xml:space="preserve">35033</t>
  </si>
  <si>
    <t xml:space="preserve">Red Impression</t>
  </si>
  <si>
    <t xml:space="preserve">35035</t>
  </si>
  <si>
    <t xml:space="preserve">Darwisnow</t>
  </si>
  <si>
    <t xml:space="preserve">35037</t>
  </si>
  <si>
    <t xml:space="preserve">Darwiorange</t>
  </si>
  <si>
    <t xml:space="preserve">35038</t>
  </si>
  <si>
    <t xml:space="preserve">Tulip</t>
  </si>
  <si>
    <t xml:space="preserve">Darwin - Mixed Angels</t>
  </si>
  <si>
    <t xml:space="preserve">35034</t>
  </si>
  <si>
    <t xml:space="preserve">Darwin Hybrid Mixed</t>
  </si>
  <si>
    <t xml:space="preserve">35105</t>
  </si>
  <si>
    <t xml:space="preserve">Czaar Peter</t>
  </si>
  <si>
    <t xml:space="preserve">35106</t>
  </si>
  <si>
    <t xml:space="preserve">Red Torch</t>
  </si>
  <si>
    <t xml:space="preserve">35107</t>
  </si>
  <si>
    <t xml:space="preserve">35108</t>
  </si>
  <si>
    <t xml:space="preserve">Pink Dwarf</t>
  </si>
  <si>
    <t xml:space="preserve">35109</t>
  </si>
  <si>
    <t xml:space="preserve">35111</t>
  </si>
  <si>
    <t xml:space="preserve">Fur Elise</t>
  </si>
  <si>
    <t xml:space="preserve">35113</t>
  </si>
  <si>
    <t xml:space="preserve">Friendly Fire</t>
  </si>
  <si>
    <t xml:space="preserve">35110</t>
  </si>
  <si>
    <t xml:space="preserve">Greigii Mixed</t>
  </si>
  <si>
    <t xml:space="preserve">35001</t>
  </si>
  <si>
    <t xml:space="preserve">Jackpot</t>
  </si>
  <si>
    <t xml:space="preserve">35018</t>
  </si>
  <si>
    <t xml:space="preserve">Dirk van Kleef</t>
  </si>
  <si>
    <t xml:space="preserve">35003</t>
  </si>
  <si>
    <t xml:space="preserve">35004</t>
  </si>
  <si>
    <t xml:space="preserve">Grand Perfection</t>
  </si>
  <si>
    <t xml:space="preserve">35005</t>
  </si>
  <si>
    <t xml:space="preserve">Dynasty</t>
  </si>
  <si>
    <t xml:space="preserve">35007</t>
  </si>
  <si>
    <t xml:space="preserve">Red Bull</t>
  </si>
  <si>
    <t xml:space="preserve">35008</t>
  </si>
  <si>
    <t xml:space="preserve">Happy Generation</t>
  </si>
  <si>
    <t xml:space="preserve">35009</t>
  </si>
  <si>
    <t xml:space="preserve">35010</t>
  </si>
  <si>
    <t xml:space="preserve">Royal Virgin</t>
  </si>
  <si>
    <t xml:space="preserve">35011</t>
  </si>
  <si>
    <t xml:space="preserve">Muscadet</t>
  </si>
  <si>
    <t xml:space="preserve">35019</t>
  </si>
  <si>
    <t xml:space="preserve">Bolray Price</t>
  </si>
  <si>
    <t xml:space="preserve">35039</t>
  </si>
  <si>
    <t xml:space="preserve">Kansas Proud</t>
  </si>
  <si>
    <t xml:space="preserve">35013</t>
  </si>
  <si>
    <t xml:space="preserve">35014</t>
  </si>
  <si>
    <t xml:space="preserve">35015</t>
  </si>
  <si>
    <t xml:space="preserve">Andre Citroen</t>
  </si>
  <si>
    <t xml:space="preserve">35016</t>
  </si>
  <si>
    <t xml:space="preserve">Guus Papendrecht</t>
  </si>
  <si>
    <t xml:space="preserve">35026</t>
  </si>
  <si>
    <t xml:space="preserve">Suncatcher</t>
  </si>
  <si>
    <t xml:space="preserve">35028</t>
  </si>
  <si>
    <t xml:space="preserve">Triumph - Grand Velvet</t>
  </si>
  <si>
    <t xml:space="preserve">35029</t>
  </si>
  <si>
    <t xml:space="preserve">Triumph - Blue Flaming</t>
  </si>
  <si>
    <t xml:space="preserve">35012</t>
  </si>
  <si>
    <t xml:space="preserve">Triumph Mixed</t>
  </si>
  <si>
    <t xml:space="preserve">35418</t>
  </si>
  <si>
    <t xml:space="preserve">Le Lavendou</t>
  </si>
  <si>
    <t xml:space="preserve">35416</t>
  </si>
  <si>
    <t xml:space="preserve">Prince of Marvel</t>
  </si>
  <si>
    <t xml:space="preserve">35021</t>
  </si>
  <si>
    <t xml:space="preserve">35022</t>
  </si>
  <si>
    <t xml:space="preserve">35023</t>
  </si>
  <si>
    <t xml:space="preserve">Purple Jacket</t>
  </si>
  <si>
    <t xml:space="preserve">35024</t>
  </si>
  <si>
    <t xml:space="preserve">35401</t>
  </si>
  <si>
    <t xml:space="preserve">Renown Unique</t>
  </si>
  <si>
    <t xml:space="preserve">35402</t>
  </si>
  <si>
    <t xml:space="preserve">Glamour Unique </t>
  </si>
  <si>
    <t xml:space="preserve">35403</t>
  </si>
  <si>
    <t xml:space="preserve">Princess Unique</t>
  </si>
  <si>
    <t xml:space="preserve">35404</t>
  </si>
  <si>
    <t xml:space="preserve">Maureen Double </t>
  </si>
  <si>
    <t xml:space="preserve">35405</t>
  </si>
  <si>
    <t xml:space="preserve">Monsella</t>
  </si>
  <si>
    <t xml:space="preserve">35406</t>
  </si>
  <si>
    <t xml:space="preserve">35407</t>
  </si>
  <si>
    <t xml:space="preserve">Carnaval de Nice</t>
  </si>
  <si>
    <t xml:space="preserve">35408</t>
  </si>
  <si>
    <t xml:space="preserve">35409</t>
  </si>
  <si>
    <t xml:space="preserve">Cilesta</t>
  </si>
  <si>
    <t xml:space="preserve">35410</t>
  </si>
  <si>
    <t xml:space="preserve">Flash Point</t>
  </si>
  <si>
    <t xml:space="preserve">35414</t>
  </si>
  <si>
    <t xml:space="preserve">La Belle Epoque</t>
  </si>
  <si>
    <t xml:space="preserve">35411</t>
  </si>
  <si>
    <t xml:space="preserve">Double Crosby</t>
  </si>
  <si>
    <t xml:space="preserve">35415</t>
  </si>
  <si>
    <t xml:space="preserve">Violet Prana</t>
  </si>
  <si>
    <t xml:space="preserve">35417</t>
  </si>
  <si>
    <t xml:space="preserve">Peggy Wonder</t>
  </si>
  <si>
    <t xml:space="preserve">35025</t>
  </si>
  <si>
    <t xml:space="preserve">Double Late Mixed</t>
  </si>
  <si>
    <t xml:space="preserve">35049</t>
  </si>
  <si>
    <t xml:space="preserve">Prince Mixed</t>
  </si>
  <si>
    <t xml:space="preserve">35040</t>
  </si>
  <si>
    <t xml:space="preserve">La Courtine</t>
  </si>
  <si>
    <t xml:space="preserve">35041</t>
  </si>
  <si>
    <t xml:space="preserve">35042</t>
  </si>
  <si>
    <t xml:space="preserve">Cafe Noir</t>
  </si>
  <si>
    <t xml:space="preserve">35043</t>
  </si>
  <si>
    <t xml:space="preserve">World Expression</t>
  </si>
  <si>
    <t xml:space="preserve">35044</t>
  </si>
  <si>
    <t xml:space="preserve">35045</t>
  </si>
  <si>
    <t xml:space="preserve">Temple's Favourite</t>
  </si>
  <si>
    <t xml:space="preserve">35046</t>
  </si>
  <si>
    <t xml:space="preserve">Hocus Pocus</t>
  </si>
  <si>
    <t xml:space="preserve">35047</t>
  </si>
  <si>
    <t xml:space="preserve">Perestroyka</t>
  </si>
  <si>
    <t xml:space="preserve">35048</t>
  </si>
  <si>
    <t xml:space="preserve">Long Lady</t>
  </si>
  <si>
    <t xml:space="preserve">35050</t>
  </si>
  <si>
    <t xml:space="preserve">35051</t>
  </si>
  <si>
    <t xml:space="preserve">35052</t>
  </si>
  <si>
    <t xml:space="preserve">Crystal Star</t>
  </si>
  <si>
    <t xml:space="preserve">35053</t>
  </si>
  <si>
    <t xml:space="preserve">35054</t>
  </si>
  <si>
    <t xml:space="preserve">Mustang</t>
  </si>
  <si>
    <t xml:space="preserve">35057</t>
  </si>
  <si>
    <t xml:space="preserve">Labrador</t>
  </si>
  <si>
    <t xml:space="preserve">35058</t>
  </si>
  <si>
    <t xml:space="preserve">San Pablo</t>
  </si>
  <si>
    <t xml:space="preserve">35055</t>
  </si>
  <si>
    <t xml:space="preserve">Fringed Mixed</t>
  </si>
  <si>
    <t xml:space="preserve">35056</t>
  </si>
  <si>
    <t xml:space="preserve">Matchpoint</t>
  </si>
  <si>
    <t xml:space="preserve">35421</t>
  </si>
  <si>
    <t xml:space="preserve">Esprit</t>
  </si>
  <si>
    <t xml:space="preserve">35422</t>
  </si>
  <si>
    <t xml:space="preserve">35423</t>
  </si>
  <si>
    <t xml:space="preserve">35424</t>
  </si>
  <si>
    <t xml:space="preserve">Crispion Beauty</t>
  </si>
  <si>
    <t xml:space="preserve">35060</t>
  </si>
  <si>
    <t xml:space="preserve">Saporro</t>
  </si>
  <si>
    <t xml:space="preserve">35061</t>
  </si>
  <si>
    <t xml:space="preserve">Lilyfire</t>
  </si>
  <si>
    <t xml:space="preserve">35062</t>
  </si>
  <si>
    <t xml:space="preserve">Lilylady</t>
  </si>
  <si>
    <t xml:space="preserve">35063</t>
  </si>
  <si>
    <t xml:space="preserve">Purple Dream</t>
  </si>
  <si>
    <t xml:space="preserve">35064</t>
  </si>
  <si>
    <t xml:space="preserve">35066</t>
  </si>
  <si>
    <t xml:space="preserve">Royal Gift</t>
  </si>
  <si>
    <t xml:space="preserve">35077</t>
  </si>
  <si>
    <t xml:space="preserve">Lasting Love</t>
  </si>
  <si>
    <t xml:space="preserve">35068</t>
  </si>
  <si>
    <t xml:space="preserve">Vendeeglobe</t>
  </si>
  <si>
    <t xml:space="preserve">35069</t>
  </si>
  <si>
    <t xml:space="preserve">35076</t>
  </si>
  <si>
    <t xml:space="preserve">Purple Chic</t>
  </si>
  <si>
    <t xml:space="preserve">35065</t>
  </si>
  <si>
    <t xml:space="preserve">Lilyflowering Mixed</t>
  </si>
  <si>
    <t xml:space="preserve">35070</t>
  </si>
  <si>
    <t xml:space="preserve">Purissima Design</t>
  </si>
  <si>
    <t xml:space="preserve">35071</t>
  </si>
  <si>
    <t xml:space="preserve">35072</t>
  </si>
  <si>
    <t xml:space="preserve">Pirand</t>
  </si>
  <si>
    <t xml:space="preserve">35073</t>
  </si>
  <si>
    <t xml:space="preserve">35074</t>
  </si>
  <si>
    <t xml:space="preserve">Easter Moon</t>
  </si>
  <si>
    <t xml:space="preserve">35075</t>
  </si>
  <si>
    <t xml:space="preserve">Flaming Purissima</t>
  </si>
  <si>
    <t xml:space="preserve">35419</t>
  </si>
  <si>
    <t xml:space="preserve">Erna Lindgreen</t>
  </si>
  <si>
    <t xml:space="preserve">35079</t>
  </si>
  <si>
    <t xml:space="preserve">Apricot Parrot</t>
  </si>
  <si>
    <t xml:space="preserve">35081</t>
  </si>
  <si>
    <t xml:space="preserve">Rai</t>
  </si>
  <si>
    <t xml:space="preserve">35082</t>
  </si>
  <si>
    <t xml:space="preserve">35083</t>
  </si>
  <si>
    <t xml:space="preserve">Blumex</t>
  </si>
  <si>
    <t xml:space="preserve">35084</t>
  </si>
  <si>
    <t xml:space="preserve">35087</t>
  </si>
  <si>
    <t xml:space="preserve">Green Wave</t>
  </si>
  <si>
    <t xml:space="preserve">35088</t>
  </si>
  <si>
    <t xml:space="preserve">Frozen Night</t>
  </si>
  <si>
    <t xml:space="preserve">35089</t>
  </si>
  <si>
    <t xml:space="preserve">La Courtine Parrot</t>
  </si>
  <si>
    <t xml:space="preserve">35085</t>
  </si>
  <si>
    <t xml:space="preserve">Parrot Mixed</t>
  </si>
  <si>
    <t xml:space="preserve">35095</t>
  </si>
  <si>
    <t xml:space="preserve">Night Rider</t>
  </si>
  <si>
    <t xml:space="preserve">35096</t>
  </si>
  <si>
    <t xml:space="preserve">35097</t>
  </si>
  <si>
    <t xml:space="preserve">Golden Artist</t>
  </si>
  <si>
    <t xml:space="preserve">35098</t>
  </si>
  <si>
    <t xml:space="preserve">Formosa</t>
  </si>
  <si>
    <t xml:space="preserve">35100</t>
  </si>
  <si>
    <t xml:space="preserve">Dancing Show </t>
  </si>
  <si>
    <t xml:space="preserve">35101</t>
  </si>
  <si>
    <t xml:space="preserve">Doll's Minuet</t>
  </si>
  <si>
    <t xml:space="preserve">35099</t>
  </si>
  <si>
    <t xml:space="preserve">Viridiflora Mixed</t>
  </si>
  <si>
    <t xml:space="preserve">35090</t>
  </si>
  <si>
    <t xml:space="preserve">Toucan</t>
  </si>
  <si>
    <t xml:space="preserve">35091</t>
  </si>
  <si>
    <t xml:space="preserve">35092</t>
  </si>
  <si>
    <t xml:space="preserve">Colour Spectacle </t>
  </si>
  <si>
    <t xml:space="preserve">35094</t>
  </si>
  <si>
    <t xml:space="preserve">Antoinette</t>
  </si>
  <si>
    <t xml:space="preserve">35115</t>
  </si>
  <si>
    <t xml:space="preserve">Little Beauty</t>
  </si>
  <si>
    <t xml:space="preserve">35116</t>
  </si>
  <si>
    <t xml:space="preserve">35117</t>
  </si>
  <si>
    <t xml:space="preserve">Lilac Wonder</t>
  </si>
  <si>
    <t xml:space="preserve">35118</t>
  </si>
  <si>
    <t xml:space="preserve">Urumiensis</t>
  </si>
  <si>
    <t xml:space="preserve">35119</t>
  </si>
  <si>
    <t xml:space="preserve">Hageri</t>
  </si>
  <si>
    <t xml:space="preserve">35120</t>
  </si>
  <si>
    <t xml:space="preserve">35122</t>
  </si>
  <si>
    <t xml:space="preserve">Cool Flame</t>
  </si>
  <si>
    <t xml:space="preserve">35123</t>
  </si>
  <si>
    <t xml:space="preserve">35125</t>
  </si>
  <si>
    <t xml:space="preserve">Big Gun</t>
  </si>
  <si>
    <t xml:space="preserve">35126</t>
  </si>
  <si>
    <t xml:space="preserve">Barbie Doll</t>
  </si>
  <si>
    <t xml:space="preserve">35128</t>
  </si>
  <si>
    <t xml:space="preserve">Velasquez</t>
  </si>
  <si>
    <t xml:space="preserve">35129</t>
  </si>
  <si>
    <t xml:space="preserve">Bulley</t>
  </si>
  <si>
    <t xml:space="preserve">35127</t>
  </si>
  <si>
    <t xml:space="preserve">Trumpet Mixed</t>
  </si>
  <si>
    <t xml:space="preserve">35130</t>
  </si>
  <si>
    <t xml:space="preserve">Delnasaugh</t>
  </si>
  <si>
    <t xml:space="preserve">35131</t>
  </si>
  <si>
    <t xml:space="preserve">Unique</t>
  </si>
  <si>
    <t xml:space="preserve">35132</t>
  </si>
  <si>
    <t xml:space="preserve">Double Gold Medal</t>
  </si>
  <si>
    <t xml:space="preserve">35133</t>
  </si>
  <si>
    <t xml:space="preserve">White Medal</t>
  </si>
  <si>
    <t xml:space="preserve">35135</t>
  </si>
  <si>
    <t xml:space="preserve">Flower Parade</t>
  </si>
  <si>
    <t xml:space="preserve">35136</t>
  </si>
  <si>
    <t xml:space="preserve">Monza</t>
  </si>
  <si>
    <t xml:space="preserve">35137</t>
  </si>
  <si>
    <t xml:space="preserve">Bright Double Sun</t>
  </si>
  <si>
    <t xml:space="preserve">35134</t>
  </si>
  <si>
    <t xml:space="preserve">35140</t>
  </si>
  <si>
    <t xml:space="preserve">Actaea</t>
  </si>
  <si>
    <t xml:space="preserve">35141</t>
  </si>
  <si>
    <t xml:space="preserve">Thalia</t>
  </si>
  <si>
    <t xml:space="preserve">35142</t>
  </si>
  <si>
    <t xml:space="preserve">35143</t>
  </si>
  <si>
    <t xml:space="preserve">Pipit</t>
  </si>
  <si>
    <t xml:space="preserve">35150</t>
  </si>
  <si>
    <t xml:space="preserve">35151</t>
  </si>
  <si>
    <t xml:space="preserve">Delta</t>
  </si>
  <si>
    <t xml:space="preserve">35152</t>
  </si>
  <si>
    <t xml:space="preserve">Mondragon</t>
  </si>
  <si>
    <t xml:space="preserve">35153</t>
  </si>
  <si>
    <t xml:space="preserve">Parisienne</t>
  </si>
  <si>
    <t xml:space="preserve">35154</t>
  </si>
  <si>
    <t xml:space="preserve">Colblanc</t>
  </si>
  <si>
    <t xml:space="preserve">35155</t>
  </si>
  <si>
    <t xml:space="preserve">Taurus</t>
  </si>
  <si>
    <t xml:space="preserve">35160</t>
  </si>
  <si>
    <t xml:space="preserve">SINGLE</t>
  </si>
  <si>
    <t xml:space="preserve">Louvre</t>
  </si>
  <si>
    <t xml:space="preserve">35161</t>
  </si>
  <si>
    <t xml:space="preserve">Miss Saigon</t>
  </si>
  <si>
    <t xml:space="preserve">35162</t>
  </si>
  <si>
    <t xml:space="preserve">35163</t>
  </si>
  <si>
    <t xml:space="preserve">Odysseus</t>
  </si>
  <si>
    <t xml:space="preserve">35164</t>
  </si>
  <si>
    <t xml:space="preserve">Atlantic</t>
  </si>
  <si>
    <t xml:space="preserve">35165</t>
  </si>
  <si>
    <t xml:space="preserve">35167</t>
  </si>
  <si>
    <t xml:space="preserve">35168</t>
  </si>
  <si>
    <t xml:space="preserve">Blue Eyes </t>
  </si>
  <si>
    <t xml:space="preserve">35169</t>
  </si>
  <si>
    <t xml:space="preserve">Red Magic</t>
  </si>
  <si>
    <t xml:space="preserve">35172</t>
  </si>
  <si>
    <t xml:space="preserve">35173</t>
  </si>
  <si>
    <t xml:space="preserve">Salsa Duo</t>
  </si>
  <si>
    <t xml:space="preserve">35166</t>
  </si>
  <si>
    <t xml:space="preserve">35170</t>
  </si>
  <si>
    <t xml:space="preserve">DOUBLE</t>
  </si>
  <si>
    <t xml:space="preserve">Double Eros</t>
  </si>
  <si>
    <t xml:space="preserve">35171</t>
  </si>
  <si>
    <t xml:space="preserve">Isabelle</t>
  </si>
  <si>
    <t xml:space="preserve">35175</t>
  </si>
  <si>
    <t xml:space="preserve">Yellow Mammouth</t>
  </si>
  <si>
    <t xml:space="preserve">35176</t>
  </si>
  <si>
    <t xml:space="preserve">Flower Record</t>
  </si>
  <si>
    <t xml:space="preserve">35177</t>
  </si>
  <si>
    <t xml:space="preserve">King of the Striped</t>
  </si>
  <si>
    <t xml:space="preserve">35178</t>
  </si>
  <si>
    <t xml:space="preserve">Jeanne d'Arc</t>
  </si>
  <si>
    <t xml:space="preserve">35180</t>
  </si>
  <si>
    <t xml:space="preserve">Croc/Tulip</t>
  </si>
  <si>
    <r>
      <rPr>
        <sz val="10"/>
        <color rgb="FF000000"/>
        <rFont val="Arial"/>
        <family val="2"/>
        <charset val="1"/>
      </rPr>
      <t xml:space="preserve">Early spring Beauty </t>
    </r>
    <r>
      <rPr>
        <sz val="8"/>
        <color rgb="FF000000"/>
        <rFont val="Arial"/>
        <family val="2"/>
        <charset val="1"/>
      </rPr>
      <t xml:space="preserve">(5 croc+5 tulip)</t>
    </r>
  </si>
  <si>
    <t xml:space="preserve">7/8+10/11</t>
  </si>
  <si>
    <t xml:space="preserve">35179</t>
  </si>
  <si>
    <t xml:space="preserve">Large Flowering Mixed</t>
  </si>
  <si>
    <t xml:space="preserve">35185</t>
  </si>
  <si>
    <t xml:space="preserve">35186</t>
  </si>
  <si>
    <t xml:space="preserve">35187</t>
  </si>
  <si>
    <t xml:space="preserve">Botanical (specie) Mixed</t>
  </si>
  <si>
    <t xml:space="preserve">35195</t>
  </si>
  <si>
    <t xml:space="preserve">35196</t>
  </si>
  <si>
    <t xml:space="preserve">35197</t>
  </si>
  <si>
    <t xml:space="preserve">Persica</t>
  </si>
  <si>
    <t xml:space="preserve">35198</t>
  </si>
  <si>
    <t xml:space="preserve">Persica Ivory Bells</t>
  </si>
  <si>
    <t xml:space="preserve">35199</t>
  </si>
  <si>
    <t xml:space="preserve">Raddeana</t>
  </si>
  <si>
    <t xml:space="preserve">16/+</t>
  </si>
  <si>
    <t xml:space="preserve">35203</t>
  </si>
  <si>
    <t xml:space="preserve">Striped Beauty</t>
  </si>
  <si>
    <t xml:space="preserve">35200</t>
  </si>
  <si>
    <t xml:space="preserve">35201</t>
  </si>
  <si>
    <t xml:space="preserve">6/8</t>
  </si>
  <si>
    <t xml:space="preserve">35202</t>
  </si>
  <si>
    <t xml:space="preserve">Acmopetala</t>
  </si>
  <si>
    <t xml:space="preserve">Iris</t>
  </si>
  <si>
    <t xml:space="preserve">35205</t>
  </si>
  <si>
    <t xml:space="preserve">35210</t>
  </si>
  <si>
    <t xml:space="preserve">Ret</t>
  </si>
  <si>
    <t xml:space="preserve">Danfordiae</t>
  </si>
  <si>
    <t xml:space="preserve">35211</t>
  </si>
  <si>
    <t xml:space="preserve">Katharine Hodgkin</t>
  </si>
  <si>
    <t xml:space="preserve">35212</t>
  </si>
  <si>
    <t xml:space="preserve">J.S. Dijt</t>
  </si>
  <si>
    <t xml:space="preserve">35213</t>
  </si>
  <si>
    <t xml:space="preserve">Natascha</t>
  </si>
  <si>
    <t xml:space="preserve">35214</t>
  </si>
  <si>
    <t xml:space="preserve">Gordon</t>
  </si>
  <si>
    <t xml:space="preserve">35215</t>
  </si>
  <si>
    <t xml:space="preserve">35216</t>
  </si>
  <si>
    <t xml:space="preserve">35218</t>
  </si>
  <si>
    <t xml:space="preserve">Botryoides Album</t>
  </si>
  <si>
    <t xml:space="preserve">35219</t>
  </si>
  <si>
    <t xml:space="preserve">Fantasy Creation</t>
  </si>
  <si>
    <t xml:space="preserve">35220</t>
  </si>
  <si>
    <t xml:space="preserve">Neclectum</t>
  </si>
  <si>
    <t xml:space="preserve">35221</t>
  </si>
  <si>
    <t xml:space="preserve">Valerie Finnis</t>
  </si>
  <si>
    <t xml:space="preserve">35222</t>
  </si>
  <si>
    <t xml:space="preserve">Bellevalia Green Pearl</t>
  </si>
  <si>
    <t xml:space="preserve">35226</t>
  </si>
  <si>
    <t xml:space="preserve">35227</t>
  </si>
  <si>
    <t xml:space="preserve">35225</t>
  </si>
  <si>
    <t xml:space="preserve">35310</t>
  </si>
  <si>
    <t xml:space="preserve">Blanda Rosea</t>
  </si>
  <si>
    <t xml:space="preserve">35311</t>
  </si>
  <si>
    <t xml:space="preserve">Blanda Blue Shades</t>
  </si>
  <si>
    <t xml:space="preserve">35312</t>
  </si>
  <si>
    <t xml:space="preserve">Blanda Pink Star</t>
  </si>
  <si>
    <t xml:space="preserve">35313</t>
  </si>
  <si>
    <t xml:space="preserve">Blanda White Splendour</t>
  </si>
  <si>
    <t xml:space="preserve">35230</t>
  </si>
  <si>
    <t xml:space="preserve">35231</t>
  </si>
  <si>
    <t xml:space="preserve">35232</t>
  </si>
  <si>
    <t xml:space="preserve">35233</t>
  </si>
  <si>
    <t xml:space="preserve">Christophii</t>
  </si>
  <si>
    <t xml:space="preserve">35241</t>
  </si>
  <si>
    <t xml:space="preserve">35242</t>
  </si>
  <si>
    <t xml:space="preserve">35243</t>
  </si>
  <si>
    <t xml:space="preserve">Nectaroscordum Siculum</t>
  </si>
  <si>
    <t xml:space="preserve">35245</t>
  </si>
  <si>
    <t xml:space="preserve">Red Mohican</t>
  </si>
  <si>
    <t xml:space="preserve">10/+</t>
  </si>
  <si>
    <t xml:space="preserve">35246</t>
  </si>
  <si>
    <t xml:space="preserve">Pink Jewel</t>
  </si>
  <si>
    <t xml:space="preserve">35247</t>
  </si>
  <si>
    <t xml:space="preserve">Mercurius</t>
  </si>
  <si>
    <t xml:space="preserve">35244</t>
  </si>
  <si>
    <t xml:space="preserve">4/+</t>
  </si>
  <si>
    <t xml:space="preserve">35270</t>
  </si>
  <si>
    <t xml:space="preserve">Chionodoxa Luciliae</t>
  </si>
  <si>
    <t xml:space="preserve">35350</t>
  </si>
  <si>
    <t xml:space="preserve">Chionodoxa Luciliae Alba</t>
  </si>
  <si>
    <t xml:space="preserve">35351</t>
  </si>
  <si>
    <t xml:space="preserve">Chionodoxa Forbesii Blue Giant</t>
  </si>
  <si>
    <t xml:space="preserve">35278</t>
  </si>
  <si>
    <t xml:space="preserve">35345</t>
  </si>
  <si>
    <t xml:space="preserve">Camassia Leichtlinii Semiplena</t>
  </si>
  <si>
    <t xml:space="preserve">14/+</t>
  </si>
  <si>
    <t xml:space="preserve">35346</t>
  </si>
  <si>
    <t xml:space="preserve">Camassia Leichtlinii Caerulea</t>
  </si>
  <si>
    <t xml:space="preserve">35277</t>
  </si>
  <si>
    <t xml:space="preserve">Eranthis Hyemalis</t>
  </si>
  <si>
    <t xml:space="preserve">35279</t>
  </si>
  <si>
    <t xml:space="preserve">35274</t>
  </si>
  <si>
    <t xml:space="preserve">35275</t>
  </si>
  <si>
    <t xml:space="preserve">Freesia Single Mixed</t>
  </si>
  <si>
    <t xml:space="preserve">35273</t>
  </si>
  <si>
    <t xml:space="preserve">Ipheion Rolf Fiedler</t>
  </si>
  <si>
    <t xml:space="preserve">35335</t>
  </si>
  <si>
    <t xml:space="preserve">Ipheion Alberto Castillo</t>
  </si>
  <si>
    <t xml:space="preserve">35336</t>
  </si>
  <si>
    <t xml:space="preserve">Ipheion Charlotte Bishop</t>
  </si>
  <si>
    <t xml:space="preserve">35337</t>
  </si>
  <si>
    <t xml:space="preserve">Ipheion Froyle Mill</t>
  </si>
  <si>
    <t xml:space="preserve">35280</t>
  </si>
  <si>
    <t xml:space="preserve">Leucojum Gravety Giant</t>
  </si>
  <si>
    <t xml:space="preserve">35340</t>
  </si>
  <si>
    <t xml:space="preserve">Oxalis Golden Cape</t>
  </si>
  <si>
    <t xml:space="preserve">35276</t>
  </si>
  <si>
    <t xml:space="preserve">35272</t>
  </si>
  <si>
    <t xml:space="preserve">Scilla Siberica</t>
  </si>
  <si>
    <t xml:space="preserve">35330</t>
  </si>
  <si>
    <t xml:space="preserve">Scilia Bifolia Rosea</t>
  </si>
  <si>
    <t xml:space="preserve">35331</t>
  </si>
  <si>
    <t xml:space="preserve">Scilia Bifolia </t>
  </si>
  <si>
    <t xml:space="preserve">35290</t>
  </si>
  <si>
    <t xml:space="preserve">Aphrodite ®</t>
  </si>
  <si>
    <t xml:space="preserve">35291</t>
  </si>
  <si>
    <t xml:space="preserve">Royal Velvet</t>
  </si>
  <si>
    <t xml:space="preserve">35292</t>
  </si>
  <si>
    <t xml:space="preserve">Picotee</t>
  </si>
  <si>
    <t xml:space="preserve">35293</t>
  </si>
  <si>
    <t xml:space="preserve">Charisma</t>
  </si>
  <si>
    <t xml:space="preserve">35294</t>
  </si>
  <si>
    <t xml:space="preserve">Lemon Lime</t>
  </si>
  <si>
    <t xml:space="preserve">35299</t>
  </si>
  <si>
    <t xml:space="preserve">Bogota</t>
  </si>
  <si>
    <t xml:space="preserve">22/24</t>
  </si>
  <si>
    <t xml:space="preserve">35300</t>
  </si>
  <si>
    <t xml:space="preserve">Grand Diva</t>
  </si>
  <si>
    <t xml:space="preserve">35301</t>
  </si>
  <si>
    <t xml:space="preserve">Samba</t>
  </si>
  <si>
    <t xml:space="preserve">36055</t>
  </si>
  <si>
    <t xml:space="preserve">Dot Com</t>
  </si>
  <si>
    <t xml:space="preserve">36058</t>
  </si>
  <si>
    <t xml:space="preserve">Latvia</t>
  </si>
  <si>
    <t xml:space="preserve">36059</t>
  </si>
  <si>
    <t xml:space="preserve">Black Out</t>
  </si>
  <si>
    <t xml:space="preserve">36076</t>
  </si>
  <si>
    <t xml:space="preserve">AS DBL</t>
  </si>
  <si>
    <t xml:space="preserve">Elodie</t>
  </si>
  <si>
    <t xml:space="preserve">36065</t>
  </si>
  <si>
    <t xml:space="preserve">OT</t>
  </si>
  <si>
    <t xml:space="preserve">Serano</t>
  </si>
  <si>
    <t xml:space="preserve">36066</t>
  </si>
  <si>
    <t xml:space="preserve">Albany</t>
  </si>
  <si>
    <t xml:space="preserve">36082</t>
  </si>
  <si>
    <t xml:space="preserve">36086</t>
  </si>
  <si>
    <t xml:space="preserve">Colonna</t>
  </si>
  <si>
    <t xml:space="preserve">36085</t>
  </si>
  <si>
    <t xml:space="preserve">Pandora</t>
  </si>
  <si>
    <t xml:space="preserve">36087</t>
  </si>
  <si>
    <t xml:space="preserve">Key West</t>
  </si>
  <si>
    <t xml:space="preserve">36095</t>
  </si>
  <si>
    <t xml:space="preserve">LO</t>
  </si>
  <si>
    <t xml:space="preserve">White Heaven</t>
  </si>
  <si>
    <t xml:space="preserve">36250</t>
  </si>
  <si>
    <t xml:space="preserve">GERM</t>
  </si>
  <si>
    <t xml:space="preserve">Ambassadeur</t>
  </si>
  <si>
    <t xml:space="preserve">36254</t>
  </si>
  <si>
    <t xml:space="preserve">Timescape</t>
  </si>
  <si>
    <t xml:space="preserve">36257</t>
  </si>
  <si>
    <t xml:space="preserve">Sultan's Palace </t>
  </si>
  <si>
    <t xml:space="preserve">36258</t>
  </si>
  <si>
    <t xml:space="preserve">On Edge</t>
  </si>
  <si>
    <t xml:space="preserve">Peaonia </t>
  </si>
  <si>
    <t xml:space="preserve">36265</t>
  </si>
  <si>
    <t xml:space="preserve">Bowl of Beauty</t>
  </si>
  <si>
    <t xml:space="preserve"> 2/3</t>
  </si>
  <si>
    <t xml:space="preserve">36266</t>
  </si>
  <si>
    <t xml:space="preserve">Red Charm </t>
  </si>
  <si>
    <t xml:space="preserve">36267</t>
  </si>
  <si>
    <t xml:space="preserve">Gardenia </t>
  </si>
  <si>
    <t xml:space="preserve">36268</t>
  </si>
  <si>
    <t xml:space="preserve">Prima Vera</t>
  </si>
  <si>
    <t xml:space="preserve">36269</t>
  </si>
  <si>
    <t xml:space="preserve">Victoire de la Marne </t>
  </si>
  <si>
    <t xml:space="preserve">36270</t>
  </si>
  <si>
    <t xml:space="preserve">Celebrity</t>
  </si>
  <si>
    <t xml:space="preserve">DAY DREAM LINE (price p/box)</t>
  </si>
  <si>
    <t xml:space="preserve">90251</t>
  </si>
  <si>
    <t xml:space="preserve">90252</t>
  </si>
  <si>
    <t xml:space="preserve">90253</t>
  </si>
  <si>
    <t xml:space="preserve">Prinses Irene </t>
  </si>
  <si>
    <t xml:space="preserve">90254</t>
  </si>
  <si>
    <t xml:space="preserve">Escape </t>
  </si>
  <si>
    <t xml:space="preserve">90255</t>
  </si>
  <si>
    <t xml:space="preserve">90256</t>
  </si>
  <si>
    <t xml:space="preserve">Bon Bini </t>
  </si>
  <si>
    <t xml:space="preserve">90257</t>
  </si>
  <si>
    <t xml:space="preserve">Pinocchio </t>
  </si>
  <si>
    <t xml:space="preserve">90258</t>
  </si>
  <si>
    <t xml:space="preserve">90259</t>
  </si>
  <si>
    <t xml:space="preserve">Blackjack </t>
  </si>
  <si>
    <t xml:space="preserve">90260</t>
  </si>
  <si>
    <t xml:space="preserve">90261</t>
  </si>
  <si>
    <t xml:space="preserve">90262</t>
  </si>
  <si>
    <t xml:space="preserve">Flaming Flag </t>
  </si>
  <si>
    <t xml:space="preserve">90263</t>
  </si>
  <si>
    <t xml:space="preserve">90264</t>
  </si>
  <si>
    <t xml:space="preserve">Muvota </t>
  </si>
  <si>
    <t xml:space="preserve">90265</t>
  </si>
  <si>
    <t xml:space="preserve">90266</t>
  </si>
  <si>
    <t xml:space="preserve">Purple Rain </t>
  </si>
  <si>
    <t xml:space="preserve">90267</t>
  </si>
  <si>
    <t xml:space="preserve">Playgirl </t>
  </si>
  <si>
    <t xml:space="preserve">90268</t>
  </si>
  <si>
    <t xml:space="preserve">90269</t>
  </si>
  <si>
    <t xml:space="preserve">SL </t>
  </si>
  <si>
    <t xml:space="preserve">Blue Aimable</t>
  </si>
  <si>
    <t xml:space="preserve">90270</t>
  </si>
  <si>
    <t xml:space="preserve">LF </t>
  </si>
  <si>
    <t xml:space="preserve">Ballade Orange </t>
  </si>
  <si>
    <t xml:space="preserve">90271</t>
  </si>
  <si>
    <t xml:space="preserve">90272</t>
  </si>
  <si>
    <t xml:space="preserve">90273</t>
  </si>
  <si>
    <t xml:space="preserve">FR </t>
  </si>
  <si>
    <t xml:space="preserve">Arma </t>
  </si>
  <si>
    <t xml:space="preserve">90274</t>
  </si>
  <si>
    <t xml:space="preserve">Dallas </t>
  </si>
  <si>
    <t xml:space="preserve">90275</t>
  </si>
  <si>
    <t xml:space="preserve">Daytona </t>
  </si>
  <si>
    <t xml:space="preserve">90276</t>
  </si>
  <si>
    <t xml:space="preserve">90277</t>
  </si>
  <si>
    <t xml:space="preserve">90278</t>
  </si>
  <si>
    <t xml:space="preserve">VIR </t>
  </si>
  <si>
    <t xml:space="preserve">Esperanto </t>
  </si>
  <si>
    <t xml:space="preserve">90279</t>
  </si>
  <si>
    <t xml:space="preserve">PAR </t>
  </si>
  <si>
    <t xml:space="preserve">90282</t>
  </si>
  <si>
    <t xml:space="preserve">90283</t>
  </si>
  <si>
    <t xml:space="preserve">Rococo </t>
  </si>
  <si>
    <t xml:space="preserve">90284</t>
  </si>
  <si>
    <t xml:space="preserve">DBL </t>
  </si>
  <si>
    <t xml:space="preserve">90285</t>
  </si>
  <si>
    <t xml:space="preserve">90286</t>
  </si>
  <si>
    <t xml:space="preserve">DBE </t>
  </si>
  <si>
    <t xml:space="preserve">Belicia </t>
  </si>
  <si>
    <t xml:space="preserve">90287</t>
  </si>
  <si>
    <t xml:space="preserve">Wirosa </t>
  </si>
  <si>
    <t xml:space="preserve">90288</t>
  </si>
  <si>
    <t xml:space="preserve">Sunlover </t>
  </si>
  <si>
    <t xml:space="preserve">90289</t>
  </si>
  <si>
    <t xml:space="preserve">Up Pink </t>
  </si>
  <si>
    <t xml:space="preserve">90290</t>
  </si>
  <si>
    <t xml:space="preserve">Up White </t>
  </si>
  <si>
    <t xml:space="preserve">90291</t>
  </si>
  <si>
    <t xml:space="preserve">90292</t>
  </si>
  <si>
    <t xml:space="preserve">90293</t>
  </si>
  <si>
    <t xml:space="preserve">90294</t>
  </si>
  <si>
    <t xml:space="preserve">90295</t>
  </si>
  <si>
    <t xml:space="preserve">Pink Charm </t>
  </si>
  <si>
    <t xml:space="preserve">90296</t>
  </si>
  <si>
    <t xml:space="preserve">90297</t>
  </si>
  <si>
    <t xml:space="preserve">90298</t>
  </si>
  <si>
    <t xml:space="preserve">Obdam </t>
  </si>
  <si>
    <t xml:space="preserve">90299</t>
  </si>
  <si>
    <t xml:space="preserve">90300</t>
  </si>
  <si>
    <t xml:space="preserve">90301</t>
  </si>
  <si>
    <t xml:space="preserve">Sweet Pomponette </t>
  </si>
  <si>
    <t xml:space="preserve">90302</t>
  </si>
  <si>
    <t xml:space="preserve">90303</t>
  </si>
  <si>
    <t xml:space="preserve">Printal </t>
  </si>
  <si>
    <t xml:space="preserve">90304</t>
  </si>
  <si>
    <t xml:space="preserve">Tritomba </t>
  </si>
  <si>
    <t xml:space="preserve">90305</t>
  </si>
  <si>
    <t xml:space="preserve">90306</t>
  </si>
  <si>
    <t xml:space="preserve">90307</t>
  </si>
  <si>
    <t xml:space="preserve">90308</t>
  </si>
  <si>
    <t xml:space="preserve">90309</t>
  </si>
  <si>
    <t xml:space="preserve">90310</t>
  </si>
  <si>
    <t xml:space="preserve">90311</t>
  </si>
  <si>
    <t xml:space="preserve">90312</t>
  </si>
  <si>
    <t xml:space="preserve">90313</t>
  </si>
  <si>
    <t xml:space="preserve">Flower Record </t>
  </si>
  <si>
    <t xml:space="preserve">90314</t>
  </si>
  <si>
    <t xml:space="preserve">90315</t>
  </si>
  <si>
    <t xml:space="preserve">90316</t>
  </si>
  <si>
    <t xml:space="preserve">90317</t>
  </si>
  <si>
    <t xml:space="preserve">90052</t>
  </si>
  <si>
    <t xml:space="preserve">90053</t>
  </si>
  <si>
    <t xml:space="preserve">Anemone St Brigid Mixed</t>
  </si>
  <si>
    <t xml:space="preserve">90063</t>
  </si>
  <si>
    <t xml:space="preserve">90064</t>
  </si>
  <si>
    <t xml:space="preserve">90067</t>
  </si>
  <si>
    <t xml:space="preserve">DAY DREAM CAPPERLINE (price p/bag)</t>
  </si>
  <si>
    <t xml:space="preserve">Tulipa </t>
  </si>
  <si>
    <t xml:space="preserve">box</t>
  </si>
  <si>
    <t xml:space="preserve">Banja Luka </t>
  </si>
  <si>
    <t xml:space="preserve">Pink Charm</t>
  </si>
  <si>
    <t xml:space="preserve">SPLIT </t>
  </si>
  <si>
    <t xml:space="preserve">LARGE </t>
  </si>
  <si>
    <t xml:space="preserve">Anemone Blanda Mixed </t>
  </si>
  <si>
    <t xml:space="preserve">Anemone St. Brigid Mixed</t>
  </si>
  <si>
    <t xml:space="preserve">SUPERIOR PACK CAPPER (price p/bag)</t>
  </si>
  <si>
    <t xml:space="preserve">38001</t>
  </si>
  <si>
    <t xml:space="preserve">Superior Pack 38001</t>
  </si>
  <si>
    <t xml:space="preserve">38032</t>
  </si>
  <si>
    <t xml:space="preserve">Superior Pack 38032</t>
  </si>
  <si>
    <t xml:space="preserve">38003</t>
  </si>
  <si>
    <t xml:space="preserve">Superior Pack 38003</t>
  </si>
  <si>
    <t xml:space="preserve">38004</t>
  </si>
  <si>
    <t xml:space="preserve">Superior Pack 38004</t>
  </si>
  <si>
    <t xml:space="preserve">38031</t>
  </si>
  <si>
    <t xml:space="preserve">Superior Pack 38031</t>
  </si>
  <si>
    <t xml:space="preserve">38005</t>
  </si>
  <si>
    <t xml:space="preserve">Superior Pack 38005</t>
  </si>
  <si>
    <t xml:space="preserve">38024</t>
  </si>
  <si>
    <t xml:space="preserve">Superior Pack 38024</t>
  </si>
  <si>
    <t xml:space="preserve">38006</t>
  </si>
  <si>
    <t xml:space="preserve">Superior Pack 38006</t>
  </si>
  <si>
    <t xml:space="preserve">38039</t>
  </si>
  <si>
    <t xml:space="preserve">Superior Pack 38039</t>
  </si>
  <si>
    <t xml:space="preserve">38007</t>
  </si>
  <si>
    <t xml:space="preserve">Superior Pack 38007</t>
  </si>
  <si>
    <t xml:space="preserve">38008</t>
  </si>
  <si>
    <t xml:space="preserve">Superior Pack 38008</t>
  </si>
  <si>
    <t xml:space="preserve">38009</t>
  </si>
  <si>
    <t xml:space="preserve">Superior Pack 38009</t>
  </si>
  <si>
    <t xml:space="preserve">38010</t>
  </si>
  <si>
    <t xml:space="preserve">Superior Pack 38010</t>
  </si>
  <si>
    <t xml:space="preserve">38011</t>
  </si>
  <si>
    <t xml:space="preserve">Superior Pack 38011</t>
  </si>
  <si>
    <t xml:space="preserve">38033</t>
  </si>
  <si>
    <t xml:space="preserve">Superior Pack 38033</t>
  </si>
  <si>
    <t xml:space="preserve">38002</t>
  </si>
  <si>
    <t xml:space="preserve">Superior Pack 38002</t>
  </si>
  <si>
    <t xml:space="preserve">38036</t>
  </si>
  <si>
    <t xml:space="preserve">Superior Pack 38036</t>
  </si>
  <si>
    <t xml:space="preserve">38012</t>
  </si>
  <si>
    <t xml:space="preserve">Superior Pack 38012</t>
  </si>
  <si>
    <t xml:space="preserve">38013</t>
  </si>
  <si>
    <t xml:space="preserve">Superior Pack 38013</t>
  </si>
  <si>
    <t xml:space="preserve">38014</t>
  </si>
  <si>
    <t xml:space="preserve">Superior Pack 38014</t>
  </si>
  <si>
    <t xml:space="preserve">38015</t>
  </si>
  <si>
    <t xml:space="preserve">Superior Pack 38015</t>
  </si>
  <si>
    <t xml:space="preserve">38016</t>
  </si>
  <si>
    <t xml:space="preserve">Superior Pack 38016</t>
  </si>
  <si>
    <t xml:space="preserve">38017</t>
  </si>
  <si>
    <t xml:space="preserve">Superior Pack 38017</t>
  </si>
  <si>
    <t xml:space="preserve">38018</t>
  </si>
  <si>
    <t xml:space="preserve">Superior Pack 38018</t>
  </si>
  <si>
    <t xml:space="preserve">38019</t>
  </si>
  <si>
    <t xml:space="preserve">Superior Pack 38019</t>
  </si>
  <si>
    <t xml:space="preserve">38020</t>
  </si>
  <si>
    <t xml:space="preserve">Superior Pack 38020</t>
  </si>
  <si>
    <t xml:space="preserve">38029</t>
  </si>
  <si>
    <t xml:space="preserve">Superior Pack 38029</t>
  </si>
  <si>
    <t xml:space="preserve">38038</t>
  </si>
  <si>
    <t xml:space="preserve">Superior Pack 38038</t>
  </si>
  <si>
    <t xml:space="preserve">38035</t>
  </si>
  <si>
    <t xml:space="preserve">Superior Pack 38035</t>
  </si>
  <si>
    <t xml:space="preserve">38022</t>
  </si>
  <si>
    <t xml:space="preserve">Superior Pack 38022</t>
  </si>
  <si>
    <t xml:space="preserve">38028</t>
  </si>
  <si>
    <t xml:space="preserve">Superior Pack 38028</t>
  </si>
  <si>
    <t xml:space="preserve">38037</t>
  </si>
  <si>
    <t xml:space="preserve">Superior Pack 38037</t>
  </si>
  <si>
    <t xml:space="preserve">38021</t>
  </si>
  <si>
    <t xml:space="preserve">Superior Pack 38021</t>
  </si>
  <si>
    <t xml:space="preserve">38023</t>
  </si>
  <si>
    <t xml:space="preserve">Superior Pack 38023</t>
  </si>
  <si>
    <t xml:space="preserve">38030</t>
  </si>
  <si>
    <t xml:space="preserve">Superior Pack 38030</t>
  </si>
  <si>
    <t xml:space="preserve">38025</t>
  </si>
  <si>
    <t xml:space="preserve">Superior Pack 38025</t>
  </si>
  <si>
    <t xml:space="preserve">38026</t>
  </si>
  <si>
    <t xml:space="preserve">Superior Pack 38026</t>
  </si>
  <si>
    <t xml:space="preserve">38027</t>
  </si>
  <si>
    <t xml:space="preserve">Superior Pack 38027</t>
  </si>
  <si>
    <t xml:space="preserve">38034</t>
  </si>
  <si>
    <t xml:space="preserve">Superior Pack 38034</t>
  </si>
  <si>
    <t xml:space="preserve">38103</t>
  </si>
  <si>
    <t xml:space="preserve">Superior Pack 38103</t>
  </si>
  <si>
    <t xml:space="preserve">38104</t>
  </si>
  <si>
    <t xml:space="preserve">Superior Pack 38104</t>
  </si>
  <si>
    <t xml:space="preserve">38126</t>
  </si>
  <si>
    <t xml:space="preserve">Superior Pack 38126</t>
  </si>
  <si>
    <t xml:space="preserve">DISPLAYBOX PROGRAM (price p/1000)</t>
  </si>
  <si>
    <t xml:space="preserve">Tulips 11/12</t>
  </si>
  <si>
    <t xml:space="preserve">62001</t>
  </si>
  <si>
    <t xml:space="preserve">bulbs</t>
  </si>
  <si>
    <t xml:space="preserve">Rosalie</t>
  </si>
  <si>
    <t xml:space="preserve">62002</t>
  </si>
  <si>
    <t xml:space="preserve">62004</t>
  </si>
  <si>
    <t xml:space="preserve">62017</t>
  </si>
  <si>
    <t xml:space="preserve">Yokohama</t>
  </si>
  <si>
    <t xml:space="preserve">62010</t>
  </si>
  <si>
    <t xml:space="preserve">62013</t>
  </si>
  <si>
    <t xml:space="preserve">Kees Nelis</t>
  </si>
  <si>
    <t xml:space="preserve">62011</t>
  </si>
  <si>
    <t xml:space="preserve">Furand</t>
  </si>
  <si>
    <t xml:space="preserve">62020</t>
  </si>
  <si>
    <t xml:space="preserve">Orange Cassini</t>
  </si>
  <si>
    <t xml:space="preserve">62021</t>
  </si>
  <si>
    <t xml:space="preserve">62022</t>
  </si>
  <si>
    <t xml:space="preserve">62030</t>
  </si>
  <si>
    <t xml:space="preserve">Showbizz</t>
  </si>
  <si>
    <t xml:space="preserve">62031</t>
  </si>
  <si>
    <t xml:space="preserve">Rem´s Favourite</t>
  </si>
  <si>
    <t xml:space="preserve">62032</t>
  </si>
  <si>
    <t xml:space="preserve">62033</t>
  </si>
  <si>
    <t xml:space="preserve">62034</t>
  </si>
  <si>
    <t xml:space="preserve">Fontainebleau</t>
  </si>
  <si>
    <t xml:space="preserve">62005</t>
  </si>
  <si>
    <t xml:space="preserve">62006</t>
  </si>
  <si>
    <t xml:space="preserve">62016</t>
  </si>
  <si>
    <t xml:space="preserve">Pink Impression</t>
  </si>
  <si>
    <t xml:space="preserve">62003</t>
  </si>
  <si>
    <t xml:space="preserve">62019</t>
  </si>
  <si>
    <t xml:space="preserve">62024</t>
  </si>
  <si>
    <t xml:space="preserve">62042</t>
  </si>
  <si>
    <t xml:space="preserve">Marit</t>
  </si>
  <si>
    <t xml:space="preserve">62008</t>
  </si>
  <si>
    <t xml:space="preserve">62009</t>
  </si>
  <si>
    <t xml:space="preserve">Monte Carlo</t>
  </si>
  <si>
    <t xml:space="preserve">62023</t>
  </si>
  <si>
    <t xml:space="preserve">62038</t>
  </si>
  <si>
    <t xml:space="preserve">Foxtrot</t>
  </si>
  <si>
    <t xml:space="preserve">62053</t>
  </si>
  <si>
    <t xml:space="preserve">62039</t>
  </si>
  <si>
    <t xml:space="preserve">62040</t>
  </si>
  <si>
    <t xml:space="preserve">62041</t>
  </si>
  <si>
    <t xml:space="preserve">62036</t>
  </si>
  <si>
    <t xml:space="preserve">62037</t>
  </si>
  <si>
    <t xml:space="preserve">62043</t>
  </si>
  <si>
    <t xml:space="preserve">62054</t>
  </si>
  <si>
    <t xml:space="preserve">62044</t>
  </si>
  <si>
    <t xml:space="preserve">62045</t>
  </si>
  <si>
    <t xml:space="preserve">Mon Amour</t>
  </si>
  <si>
    <t xml:space="preserve">62046</t>
  </si>
  <si>
    <t xml:space="preserve">Queensland</t>
  </si>
  <si>
    <t xml:space="preserve">62047</t>
  </si>
  <si>
    <t xml:space="preserve">Monte Parrot</t>
  </si>
  <si>
    <t xml:space="preserve">62048</t>
  </si>
  <si>
    <t xml:space="preserve">62055</t>
  </si>
  <si>
    <t xml:space="preserve">62049</t>
  </si>
  <si>
    <t xml:space="preserve">62050</t>
  </si>
  <si>
    <t xml:space="preserve">MF</t>
  </si>
  <si>
    <t xml:space="preserve">62051</t>
  </si>
  <si>
    <t xml:space="preserve">Red Bouquet</t>
  </si>
  <si>
    <t xml:space="preserve">62052</t>
  </si>
  <si>
    <t xml:space="preserve">62025</t>
  </si>
  <si>
    <t xml:space="preserve">62026</t>
  </si>
  <si>
    <t xml:space="preserve">62103</t>
  </si>
  <si>
    <t xml:space="preserve">Ice Follies</t>
  </si>
  <si>
    <t xml:space="preserve">62104</t>
  </si>
  <si>
    <t xml:space="preserve">62109</t>
  </si>
  <si>
    <t xml:space="preserve">62110</t>
  </si>
  <si>
    <t xml:space="preserve">62114</t>
  </si>
  <si>
    <t xml:space="preserve">Carlton</t>
  </si>
  <si>
    <t xml:space="preserve">62120</t>
  </si>
  <si>
    <t xml:space="preserve">62121</t>
  </si>
  <si>
    <t xml:space="preserve">62122</t>
  </si>
  <si>
    <t xml:space="preserve">62113</t>
  </si>
  <si>
    <t xml:space="preserve">Barret Browning</t>
  </si>
  <si>
    <t xml:space="preserve">62107</t>
  </si>
  <si>
    <t xml:space="preserve">Dick Wilden</t>
  </si>
  <si>
    <t xml:space="preserve">62124</t>
  </si>
  <si>
    <t xml:space="preserve">Delnashaugh</t>
  </si>
  <si>
    <t xml:space="preserve">62123</t>
  </si>
  <si>
    <t xml:space="preserve">Poeticus Recurvus</t>
  </si>
  <si>
    <t xml:space="preserve">62105</t>
  </si>
  <si>
    <t xml:space="preserve">62126</t>
  </si>
  <si>
    <t xml:space="preserve">Triandrus</t>
  </si>
  <si>
    <t xml:space="preserve">62151</t>
  </si>
  <si>
    <t xml:space="preserve">62152</t>
  </si>
  <si>
    <t xml:space="preserve">62153</t>
  </si>
  <si>
    <t xml:space="preserve">62154</t>
  </si>
  <si>
    <t xml:space="preserve">62156</t>
  </si>
  <si>
    <t xml:space="preserve">62216</t>
  </si>
  <si>
    <t xml:space="preserve">Fritillaria Imp. Aurora</t>
  </si>
  <si>
    <t xml:space="preserve">62217</t>
  </si>
  <si>
    <t xml:space="preserve">Fritillaria Imp. Lutea</t>
  </si>
  <si>
    <t xml:space="preserve">62201</t>
  </si>
  <si>
    <t xml:space="preserve">Allium Gladiator</t>
  </si>
  <si>
    <t xml:space="preserve">62202</t>
  </si>
  <si>
    <t xml:space="preserve">Allium Beau Regard</t>
  </si>
  <si>
    <t xml:space="preserve">62203</t>
  </si>
  <si>
    <t xml:space="preserve">Allium Mount Everest</t>
  </si>
  <si>
    <t xml:space="preserve">62204</t>
  </si>
  <si>
    <t xml:space="preserve">Allium Giganteum</t>
  </si>
  <si>
    <t xml:space="preserve">62207</t>
  </si>
  <si>
    <t xml:space="preserve">Crocus mixed</t>
  </si>
  <si>
    <t xml:space="preserve">9/10</t>
  </si>
  <si>
    <t xml:space="preserve">GARDEN TREATS (price p/box)</t>
  </si>
  <si>
    <t xml:space="preserve">Innuendo</t>
  </si>
  <si>
    <t xml:space="preserve">Armani</t>
  </si>
  <si>
    <t xml:space="preserve">Monte Orange </t>
  </si>
  <si>
    <t xml:space="preserve">LT</t>
  </si>
  <si>
    <t xml:space="preserve">Ballade Dream </t>
  </si>
  <si>
    <t xml:space="preserve">Calgary</t>
  </si>
  <si>
    <t xml:space="preserve">Fortune</t>
  </si>
  <si>
    <t xml:space="preserve">Pink Pride</t>
  </si>
  <si>
    <t xml:space="preserve">Martinette</t>
  </si>
  <si>
    <t xml:space="preserve">POET</t>
  </si>
  <si>
    <t xml:space="preserve">Recurvus</t>
  </si>
  <si>
    <t xml:space="preserve">Hyacinth</t>
  </si>
  <si>
    <t xml:space="preserve">Sky Jacket</t>
  </si>
  <si>
    <t xml:space="preserve">Gipsy Queen </t>
  </si>
  <si>
    <t xml:space="preserve">Crocus Flower Record</t>
  </si>
  <si>
    <t xml:space="preserve">Crocus Jeanne d'Arc</t>
  </si>
  <si>
    <t xml:space="preserve">Crocus Dorothy</t>
  </si>
  <si>
    <t xml:space="preserve">Crocus Ruby Giant</t>
  </si>
  <si>
    <t xml:space="preserve">Allium Purple Sensation</t>
  </si>
  <si>
    <t xml:space="preserve">Allium Karataviense</t>
  </si>
  <si>
    <t xml:space="preserve">INSPIRATIONS (price p/bag)</t>
  </si>
  <si>
    <t xml:space="preserve">Mystic van Eyk</t>
  </si>
  <si>
    <t xml:space="preserve">Santander </t>
  </si>
  <si>
    <t xml:space="preserve">Parrot King </t>
  </si>
  <si>
    <t xml:space="preserve">Texas Flame</t>
  </si>
  <si>
    <t xml:space="preserve">Ballade White </t>
  </si>
  <si>
    <t xml:space="preserve">Ballade Gold </t>
  </si>
  <si>
    <t xml:space="preserve">Gipsy Princess</t>
  </si>
  <si>
    <t xml:space="preserve">Pimpernel </t>
  </si>
  <si>
    <t xml:space="preserve">Crocus King of Striped</t>
  </si>
  <si>
    <t xml:space="preserve">1/6 OPEN IN FRONT BOXES (price p/1000)</t>
  </si>
  <si>
    <t xml:space="preserve">Tulips Specie</t>
  </si>
  <si>
    <t xml:space="preserve">Clusiana Cynthia</t>
  </si>
  <si>
    <t xml:space="preserve">Turkestanica</t>
  </si>
  <si>
    <t xml:space="preserve">1/4 OPEN IN FRONT BOXES (price p/1000)</t>
  </si>
  <si>
    <t xml:space="preserve">Tulips 10/11</t>
  </si>
  <si>
    <t xml:space="preserve">DAR</t>
  </si>
  <si>
    <t xml:space="preserve">Golden Apeldoorn</t>
  </si>
  <si>
    <t xml:space="preserve">Apeldoorn</t>
  </si>
  <si>
    <t xml:space="preserve">Light Pink Prince</t>
  </si>
  <si>
    <t xml:space="preserve">White Flag</t>
  </si>
  <si>
    <t xml:space="preserve">Don Quichotte</t>
  </si>
  <si>
    <t xml:space="preserve">Jan Seignette</t>
  </si>
  <si>
    <t xml:space="preserve">Prinses Irene</t>
  </si>
  <si>
    <t xml:space="preserve">Hotpants </t>
  </si>
  <si>
    <t xml:space="preserve">Mata Hari</t>
  </si>
  <si>
    <t xml:space="preserve">Purple Flag</t>
  </si>
  <si>
    <t xml:space="preserve">Apricot Foxx</t>
  </si>
  <si>
    <t xml:space="preserve">Queen of night</t>
  </si>
  <si>
    <t xml:space="preserve">Jumbo Beauty</t>
  </si>
  <si>
    <t xml:space="preserve">Bleu Amaible </t>
  </si>
  <si>
    <t xml:space="preserve">Verona</t>
  </si>
  <si>
    <t xml:space="preserve">Double Beauty of Apeldoorn</t>
  </si>
  <si>
    <t xml:space="preserve">Granny Award</t>
  </si>
  <si>
    <t xml:space="preserve">Rosy Diamond</t>
  </si>
  <si>
    <t xml:space="preserve">Voicemail</t>
  </si>
  <si>
    <t xml:space="preserve">Uncle Tom</t>
  </si>
  <si>
    <t xml:space="preserve">Burgundy Lace</t>
  </si>
  <si>
    <t xml:space="preserve">Versaci</t>
  </si>
  <si>
    <t xml:space="preserve">Maja</t>
  </si>
  <si>
    <t xml:space="preserve">Eagle Wings</t>
  </si>
  <si>
    <t xml:space="preserve">White Rebel</t>
  </si>
  <si>
    <t xml:space="preserve">Comet</t>
  </si>
  <si>
    <t xml:space="preserve">LIL</t>
  </si>
  <si>
    <t xml:space="preserve">White Triumphator</t>
  </si>
  <si>
    <t xml:space="preserve">Pieter de Leur</t>
  </si>
  <si>
    <t xml:space="preserve">Claudia</t>
  </si>
  <si>
    <t xml:space="preserve">Merlot</t>
  </si>
  <si>
    <t xml:space="preserve">Johan Cruijff</t>
  </si>
  <si>
    <t xml:space="preserve">Artist</t>
  </si>
  <si>
    <t xml:space="preserve">Spring Green</t>
  </si>
  <si>
    <t xml:space="preserve">Greenland</t>
  </si>
  <si>
    <t xml:space="preserve">Orange Briljant</t>
  </si>
  <si>
    <t xml:space="preserve">Candela</t>
  </si>
  <si>
    <t xml:space="preserve">Red Emperor</t>
  </si>
  <si>
    <t xml:space="preserve">GRE</t>
  </si>
  <si>
    <t xml:space="preserve">Quebec</t>
  </si>
  <si>
    <t xml:space="preserve">Giuseppe Verdi</t>
  </si>
  <si>
    <t xml:space="preserve">Calypso</t>
  </si>
  <si>
    <t xml:space="preserve">The First</t>
  </si>
  <si>
    <t xml:space="preserve">Fashion</t>
  </si>
  <si>
    <t xml:space="preserve">SPE</t>
  </si>
  <si>
    <t xml:space="preserve">Praestans Paradox</t>
  </si>
  <si>
    <t xml:space="preserve">Oracle</t>
  </si>
  <si>
    <t xml:space="preserve">Scarlet Baby</t>
  </si>
  <si>
    <t xml:space="preserve">Toronto </t>
  </si>
  <si>
    <t xml:space="preserve">Stresa </t>
  </si>
  <si>
    <t xml:space="preserve">Albion Star </t>
  </si>
  <si>
    <t xml:space="preserve">Little Girl </t>
  </si>
  <si>
    <t xml:space="preserve">Golden Tango</t>
  </si>
  <si>
    <t xml:space="preserve">Candy Apple Delight</t>
  </si>
  <si>
    <t xml:space="preserve">Lightning Sun</t>
  </si>
  <si>
    <t xml:space="preserve">Lady van Eijk</t>
  </si>
  <si>
    <t xml:space="preserve">World Peace</t>
  </si>
  <si>
    <t xml:space="preserve">Early surprise</t>
  </si>
  <si>
    <t xml:space="preserve">Charade</t>
  </si>
  <si>
    <t xml:space="preserve">Sweet Flag</t>
  </si>
  <si>
    <t xml:space="preserve">Candy Corner</t>
  </si>
  <si>
    <t xml:space="preserve">VAR</t>
  </si>
  <si>
    <t xml:space="preserve">Happy Design </t>
  </si>
  <si>
    <t xml:space="preserve">Twister</t>
  </si>
  <si>
    <t xml:space="preserve">Renown </t>
  </si>
  <si>
    <t xml:space="preserve">PAE</t>
  </si>
  <si>
    <t xml:space="preserve">Purple Peony </t>
  </si>
  <si>
    <t xml:space="preserve">Double Polar </t>
  </si>
  <si>
    <t xml:space="preserve">Blue Wow </t>
  </si>
  <si>
    <t xml:space="preserve">Double Multi Green</t>
  </si>
  <si>
    <t xml:space="preserve">Tropical Wave</t>
  </si>
  <si>
    <t xml:space="preserve">Mondial</t>
  </si>
  <si>
    <t xml:space="preserve">Cilesta </t>
  </si>
  <si>
    <t xml:space="preserve">Ice Wonder</t>
  </si>
  <si>
    <t xml:space="preserve">Monte Sweet </t>
  </si>
  <si>
    <t xml:space="preserve">Double Viri </t>
  </si>
  <si>
    <t xml:space="preserve">Monte Spider </t>
  </si>
  <si>
    <t xml:space="preserve">Normandie</t>
  </si>
  <si>
    <t xml:space="preserve">Pacific Pearl</t>
  </si>
  <si>
    <t xml:space="preserve">Joint Devision </t>
  </si>
  <si>
    <t xml:space="preserve">Cummins </t>
  </si>
  <si>
    <t xml:space="preserve">Crispy Artair </t>
  </si>
  <si>
    <t xml:space="preserve">Gorilla </t>
  </si>
  <si>
    <t xml:space="preserve">Sensual Touch </t>
  </si>
  <si>
    <t xml:space="preserve">Brest </t>
  </si>
  <si>
    <t xml:space="preserve">Crispion Sweet </t>
  </si>
  <si>
    <t xml:space="preserve">Queensland </t>
  </si>
  <si>
    <t xml:space="preserve">Qatar</t>
  </si>
  <si>
    <t xml:space="preserve">Negrita Parrot</t>
  </si>
  <si>
    <t xml:space="preserve">Libretto Parrot </t>
  </si>
  <si>
    <t xml:space="preserve">Weber's Parrot Pink</t>
  </si>
  <si>
    <t xml:space="preserve">Lilyrosa </t>
  </si>
  <si>
    <t xml:space="preserve">Lilyfire </t>
  </si>
  <si>
    <t xml:space="preserve">Burgundy </t>
  </si>
  <si>
    <t xml:space="preserve">Flaming Bayside </t>
  </si>
  <si>
    <t xml:space="preserve">BUN</t>
  </si>
  <si>
    <t xml:space="preserve">Toucan </t>
  </si>
  <si>
    <t xml:space="preserve">Hans Dietrich Gencher </t>
  </si>
  <si>
    <t xml:space="preserve">Tricolette</t>
  </si>
  <si>
    <t xml:space="preserve">Belicia</t>
  </si>
  <si>
    <t xml:space="preserve">Dragon King </t>
  </si>
  <si>
    <t xml:space="preserve">Orange Toronto</t>
  </si>
  <si>
    <t xml:space="preserve">SPC</t>
  </si>
  <si>
    <t xml:space="preserve">Red Dress</t>
  </si>
  <si>
    <t xml:space="preserve">Tulips 14/+</t>
  </si>
  <si>
    <t xml:space="preserve">Lech Walesa</t>
  </si>
  <si>
    <t xml:space="preserve">Mystic van Eijk </t>
  </si>
  <si>
    <t xml:space="preserve">World Favourite </t>
  </si>
  <si>
    <t xml:space="preserve">Strong Gold </t>
  </si>
  <si>
    <t xml:space="preserve">Hyacinths 14/15</t>
  </si>
  <si>
    <t xml:space="preserve">Jan Bos </t>
  </si>
  <si>
    <t xml:space="preserve">Marie </t>
  </si>
  <si>
    <t xml:space="preserve">Hyacinths 15/16</t>
  </si>
  <si>
    <t xml:space="preserve">Broadway</t>
  </si>
  <si>
    <t xml:space="preserve">Blue Trophy</t>
  </si>
  <si>
    <t xml:space="preserve">Delft Blue </t>
  </si>
  <si>
    <t xml:space="preserve">General Koehler</t>
  </si>
  <si>
    <t xml:space="preserve">Rosette </t>
  </si>
  <si>
    <t xml:space="preserve">Crystal Palace </t>
  </si>
  <si>
    <t xml:space="preserve">Madame Sophie </t>
  </si>
  <si>
    <t xml:space="preserve">16/17</t>
  </si>
  <si>
    <t xml:space="preserve">Narcissus 8/10*</t>
  </si>
  <si>
    <t xml:space="preserve">Pueblo</t>
  </si>
  <si>
    <t xml:space="preserve">Narcissus 10/12*</t>
  </si>
  <si>
    <t xml:space="preserve">Jetfire</t>
  </si>
  <si>
    <t xml:space="preserve">Canaliculatus</t>
  </si>
  <si>
    <t xml:space="preserve">Sun Disc</t>
  </si>
  <si>
    <t xml:space="preserve">Hawera</t>
  </si>
  <si>
    <t xml:space="preserve">SIN</t>
  </si>
  <si>
    <t xml:space="preserve">Tiritomba </t>
  </si>
  <si>
    <t xml:space="preserve">Narcissus 12/14*</t>
  </si>
  <si>
    <t xml:space="preserve">Professor Einstein</t>
  </si>
  <si>
    <t xml:space="preserve">Golden Harvest </t>
  </si>
  <si>
    <t xml:space="preserve">Salome</t>
  </si>
  <si>
    <t xml:space="preserve">Saint Patrick's Day </t>
  </si>
  <si>
    <t xml:space="preserve">Kedron</t>
  </si>
  <si>
    <t xml:space="preserve">Orangery </t>
  </si>
  <si>
    <t xml:space="preserve">Rosy Cloud </t>
  </si>
  <si>
    <t xml:space="preserve">Yellow Cheerfulness</t>
  </si>
  <si>
    <t xml:space="preserve">Replete </t>
  </si>
  <si>
    <t xml:space="preserve">Sir Winston Churchill</t>
  </si>
  <si>
    <t xml:space="preserve">Acropolis</t>
  </si>
  <si>
    <t xml:space="preserve">Tahiti </t>
  </si>
  <si>
    <t xml:space="preserve">Innovator</t>
  </si>
  <si>
    <t xml:space="preserve">Narcissus 13/15*</t>
  </si>
  <si>
    <t xml:space="preserve">ZAT </t>
  </si>
  <si>
    <t xml:space="preserve">Ziva </t>
  </si>
  <si>
    <t xml:space="preserve">Avalanche </t>
  </si>
  <si>
    <t xml:space="preserve">Grand Soleil d'or</t>
  </si>
  <si>
    <t xml:space="preserve">    1/4 OPEN IN FRONT BOXES PACKED IN BAGS (price p/bag)</t>
  </si>
  <si>
    <t xml:space="preserve">Lilium (Packed in bags)</t>
  </si>
  <si>
    <t xml:space="preserve">16/18</t>
  </si>
  <si>
    <t xml:space="preserve">Sancerre</t>
  </si>
  <si>
    <t xml:space="preserve">Marlene</t>
  </si>
  <si>
    <t xml:space="preserve">Arena </t>
  </si>
  <si>
    <t xml:space="preserve">Yelloween </t>
  </si>
  <si>
    <t xml:space="preserve">Sonora</t>
  </si>
  <si>
    <t xml:space="preserve">Passionale</t>
  </si>
  <si>
    <t xml:space="preserve">Touch</t>
  </si>
  <si>
    <t xml:space="preserve">Iris (Packed in bags)</t>
  </si>
  <si>
    <t xml:space="preserve">Brown Spotted Yellow</t>
  </si>
  <si>
    <t xml:space="preserve">Purple Striped White </t>
  </si>
  <si>
    <t xml:space="preserve">Black </t>
  </si>
  <si>
    <t xml:space="preserve">Red / Yellow </t>
  </si>
  <si>
    <t xml:space="preserve">Pink </t>
  </si>
  <si>
    <t xml:space="preserve">Orange </t>
  </si>
  <si>
    <t xml:space="preserve">White / Lila </t>
  </si>
  <si>
    <t xml:space="preserve">Paeonia (Packed in bags) </t>
  </si>
  <si>
    <t xml:space="preserve">Victoire de La Marne </t>
  </si>
  <si>
    <t xml:space="preserve">White </t>
  </si>
  <si>
    <t xml:space="preserve">Red </t>
  </si>
  <si>
    <t xml:space="preserve">Allium Cristophii</t>
  </si>
  <si>
    <t xml:space="preserve">Allium Summer Drummer</t>
  </si>
  <si>
    <t xml:space="preserve">Allium Nigrum</t>
  </si>
  <si>
    <t xml:space="preserve">Allium Mercurius</t>
  </si>
  <si>
    <t xml:space="preserve">Allium Red Mohican</t>
  </si>
  <si>
    <t xml:space="preserve">Allium Pink Jewel</t>
  </si>
  <si>
    <t xml:space="preserve">Allium Nectaroscordum Siculum</t>
  </si>
  <si>
    <t xml:space="preserve">Allium Mount Everest </t>
  </si>
  <si>
    <t xml:space="preserve">Allium Giganteum </t>
  </si>
  <si>
    <t xml:space="preserve">Allium Magic</t>
  </si>
  <si>
    <t xml:space="preserve">Fritillaria Rubra Maxima</t>
  </si>
  <si>
    <t xml:space="preserve">Fritillaria Lutea</t>
  </si>
  <si>
    <t xml:space="preserve">Fritillaria Aurora</t>
  </si>
  <si>
    <t xml:space="preserve">Fritillaria Striped Beauty</t>
  </si>
  <si>
    <t xml:space="preserve">Fritillaria Ivory Bells</t>
  </si>
  <si>
    <t xml:space="preserve">Fritillaria Persica</t>
  </si>
  <si>
    <t xml:space="preserve">Fritillaria Raddeana</t>
  </si>
  <si>
    <t xml:space="preserve">Amaryllis Mont Blanc</t>
  </si>
  <si>
    <t xml:space="preserve">Amaryllis Tres Chic</t>
  </si>
  <si>
    <t xml:space="preserve">Amaryllis Orange Souvereign</t>
  </si>
  <si>
    <t xml:space="preserve">Amaryllis Susan</t>
  </si>
  <si>
    <t xml:space="preserve">Amaryllis Charisma</t>
  </si>
  <si>
    <t xml:space="preserve">Amaryllis Luna</t>
  </si>
  <si>
    <t xml:space="preserve">Amaryllis Royal Velvet</t>
  </si>
  <si>
    <t xml:space="preserve">Amaryllis Picotee</t>
  </si>
  <si>
    <t xml:space="preserve">Amaryllis Samba</t>
  </si>
  <si>
    <t xml:space="preserve">Amaryllis Lemon Lime</t>
  </si>
  <si>
    <t xml:space="preserve">Amaryllis Apple Blossom</t>
  </si>
  <si>
    <t xml:space="preserve">Amaryllis Grand Diva</t>
  </si>
  <si>
    <t xml:space="preserve">Amaryllis Double Record</t>
  </si>
  <si>
    <t xml:space="preserve">Amaryllis Jewel</t>
  </si>
  <si>
    <t xml:space="preserve">Amaryllis Double Dragon</t>
  </si>
  <si>
    <t xml:space="preserve">Amaryllis Nymph</t>
  </si>
  <si>
    <t xml:space="preserve">Amaryllis Dancing Queen </t>
  </si>
  <si>
    <t xml:space="preserve">Amaryllis Diva </t>
  </si>
  <si>
    <t xml:space="preserve">Amaryllis Lady Jane</t>
  </si>
  <si>
    <t xml:space="preserve">Amaryllis Exotic Peacock </t>
  </si>
  <si>
    <t xml:space="preserve">Hyacinthoides White </t>
  </si>
  <si>
    <t xml:space="preserve">Hyacinthoides Blue </t>
  </si>
  <si>
    <t xml:space="preserve">Hyacinthoides Mixed</t>
  </si>
  <si>
    <t xml:space="preserve">Erythronium Kondo</t>
  </si>
  <si>
    <t xml:space="preserve">Camassia Leichtlinii Alba</t>
  </si>
  <si>
    <t xml:space="preserve">Camassia Cusickii</t>
  </si>
  <si>
    <t xml:space="preserve">Colchicum Waterlily</t>
  </si>
  <si>
    <t xml:space="preserve">Colchicum Autumnale Album</t>
  </si>
  <si>
    <t xml:space="preserve">13/+</t>
  </si>
  <si>
    <t xml:space="preserve">Colchicum Speciosum</t>
  </si>
  <si>
    <t xml:space="preserve">Colchicum Violet Queen</t>
  </si>
  <si>
    <t xml:space="preserve">JUMBO</t>
  </si>
  <si>
    <t xml:space="preserve">Colchicum Rosy Dawn</t>
  </si>
  <si>
    <t xml:space="preserve">Colchicum The Giant</t>
  </si>
  <si>
    <t xml:space="preserve">Colchicum Purpureum</t>
  </si>
  <si>
    <t xml:space="preserve">Colchicum Bornmuelleri</t>
  </si>
  <si>
    <t xml:space="preserve">Crocus Zonatus </t>
  </si>
  <si>
    <t xml:space="preserve">Crocus Sativus(SAFFRON)</t>
  </si>
  <si>
    <t xml:space="preserve">Crocus Speciosus Alba</t>
  </si>
  <si>
    <t xml:space="preserve">Crocus Speciosus</t>
  </si>
  <si>
    <t xml:space="preserve">Scilla Bifolia</t>
  </si>
  <si>
    <t xml:space="preserve">Scilla Bifolia Rosea</t>
  </si>
  <si>
    <t xml:space="preserve">Dutch Iris</t>
  </si>
  <si>
    <t xml:space="preserve">Bronze Beauty</t>
  </si>
  <si>
    <t xml:space="preserve">Silver Beauty </t>
  </si>
  <si>
    <t xml:space="preserve">White Excelsior</t>
  </si>
  <si>
    <t xml:space="preserve">Bronze Queen </t>
  </si>
  <si>
    <t xml:space="preserve">Symphony </t>
  </si>
  <si>
    <t xml:space="preserve">Crocus 6/7</t>
  </si>
  <si>
    <t xml:space="preserve">Crocus 8/9</t>
  </si>
  <si>
    <t xml:space="preserve">Crocus 5/7</t>
  </si>
  <si>
    <t xml:space="preserve">Fuscotinctus </t>
  </si>
  <si>
    <t xml:space="preserve">Prins Claus </t>
  </si>
  <si>
    <t xml:space="preserve">Sieberi Tricolor </t>
  </si>
  <si>
    <t xml:space="preserve">Aubade</t>
  </si>
  <si>
    <t xml:space="preserve">Blue Pearl </t>
  </si>
  <si>
    <t xml:space="preserve">Dorothy </t>
  </si>
  <si>
    <t xml:space="preserve">Barr's Purple </t>
  </si>
  <si>
    <t xml:space="preserve">Miss Vain </t>
  </si>
  <si>
    <t xml:space="preserve">Advance </t>
  </si>
  <si>
    <t xml:space="preserve">Spring Beauty</t>
  </si>
  <si>
    <t xml:space="preserve">Siberian Tiger</t>
  </si>
  <si>
    <t xml:space="preserve">Latifolium </t>
  </si>
  <si>
    <t xml:space="preserve">Dark Eyes </t>
  </si>
  <si>
    <t xml:space="preserve">Pink Sunrise </t>
  </si>
  <si>
    <t xml:space="preserve">Fantasy Creation </t>
  </si>
  <si>
    <t xml:space="preserve">Azureum </t>
  </si>
  <si>
    <t xml:space="preserve">Armeniacum </t>
  </si>
  <si>
    <t xml:space="preserve">Botryoides Album </t>
  </si>
  <si>
    <t xml:space="preserve">Comosum Plumosum </t>
  </si>
  <si>
    <t xml:space="preserve">Neglectum </t>
  </si>
  <si>
    <t xml:space="preserve">Valerie Finnis </t>
  </si>
  <si>
    <t xml:space="preserve">Iris Reticulata</t>
  </si>
  <si>
    <t xml:space="preserve">Cantab</t>
  </si>
  <si>
    <t xml:space="preserve">Purple Gem </t>
  </si>
  <si>
    <t xml:space="preserve">Harmony </t>
  </si>
  <si>
    <t xml:space="preserve">Gordon </t>
  </si>
  <si>
    <t xml:space="preserve">Elwesii</t>
  </si>
  <si>
    <t xml:space="preserve">Uva-Vulpis</t>
  </si>
  <si>
    <t xml:space="preserve">Michailovskyi</t>
  </si>
  <si>
    <t xml:space="preserve">Allium Smallflowering            </t>
  </si>
  <si>
    <t xml:space="preserve">Allium Oreophilum</t>
  </si>
  <si>
    <t xml:space="preserve">Allium Cowanii</t>
  </si>
  <si>
    <t xml:space="preserve">Allium Azureum</t>
  </si>
  <si>
    <t xml:space="preserve">Allium Roseum </t>
  </si>
  <si>
    <t xml:space="preserve">Allium Moly </t>
  </si>
  <si>
    <t xml:space="preserve">Allium Sphaerocephalon</t>
  </si>
  <si>
    <t xml:space="preserve">Hollandia</t>
  </si>
  <si>
    <t xml:space="preserve">The Bride</t>
  </si>
  <si>
    <t xml:space="preserve">Sylphide</t>
  </si>
  <si>
    <t xml:space="preserve">Bicolor</t>
  </si>
  <si>
    <t xml:space="preserve">Mr. Fokker</t>
  </si>
  <si>
    <t xml:space="preserve">The Caen Mixed</t>
  </si>
  <si>
    <t xml:space="preserve">The Admiral </t>
  </si>
  <si>
    <t xml:space="preserve">Mount Everest </t>
  </si>
  <si>
    <t xml:space="preserve">The Governor </t>
  </si>
  <si>
    <t xml:space="preserve">St. Brigid Mixed </t>
  </si>
  <si>
    <t xml:space="preserve">BLANDA</t>
  </si>
  <si>
    <t xml:space="preserve">Mixed </t>
  </si>
  <si>
    <t xml:space="preserve">Violet Star</t>
  </si>
  <si>
    <t xml:space="preserve">Rosea</t>
  </si>
  <si>
    <t xml:space="preserve">Charmer</t>
  </si>
  <si>
    <t xml:space="preserve">Blue Shades</t>
  </si>
  <si>
    <t xml:space="preserve">Pink Star</t>
  </si>
  <si>
    <t xml:space="preserve">White Splendour</t>
  </si>
  <si>
    <t xml:space="preserve">Ixia Panorama </t>
  </si>
  <si>
    <t xml:space="preserve">Ixia Venus </t>
  </si>
  <si>
    <t xml:space="preserve">Ixia Hogarth</t>
  </si>
  <si>
    <t xml:space="preserve">Ixia Mixed </t>
  </si>
  <si>
    <t xml:space="preserve">Freesia Yellow </t>
  </si>
  <si>
    <t xml:space="preserve">Freesia Blue </t>
  </si>
  <si>
    <t xml:space="preserve">Freesia Pink </t>
  </si>
  <si>
    <t xml:space="preserve">Freesia Red </t>
  </si>
  <si>
    <t xml:space="preserve">Freesia White </t>
  </si>
  <si>
    <t xml:space="preserve">Freesia Orange </t>
  </si>
  <si>
    <t xml:space="preserve">Chionodoxa Rosea </t>
  </si>
  <si>
    <t xml:space="preserve">Chionodoxa Mixed </t>
  </si>
  <si>
    <t xml:space="preserve">Puschkinia Libanotica </t>
  </si>
  <si>
    <t xml:space="preserve">Puschkinia Libanotica Alba </t>
  </si>
  <si>
    <t xml:space="preserve">Crocus Specie Mixed</t>
  </si>
  <si>
    <t xml:space="preserve">Allium Mixed</t>
  </si>
  <si>
    <t xml:space="preserve">Tulipa Botanical Mixed</t>
  </si>
  <si>
    <t xml:space="preserve">Hyacinthoides Hispanica Mixed</t>
  </si>
  <si>
    <t xml:space="preserve">Only Open in Front Boxes</t>
  </si>
  <si>
    <t xml:space="preserve">Tulipa Holland Queen</t>
  </si>
  <si>
    <t xml:space="preserve">Tulipa Emblazon</t>
  </si>
  <si>
    <t xml:space="preserve">Golden Dynasty </t>
  </si>
  <si>
    <t xml:space="preserve">Paeonia Packed in bags (Price p/bag) </t>
  </si>
  <si>
    <t xml:space="preserve">SHOWCASES (price p/item)</t>
  </si>
  <si>
    <t xml:space="preserve">72001</t>
  </si>
  <si>
    <t xml:space="preserve">6x100</t>
  </si>
  <si>
    <t xml:space="preserve">item</t>
  </si>
  <si>
    <t xml:space="preserve">Tulips Specie                       15Ltr</t>
  </si>
  <si>
    <t xml:space="preserve">72005</t>
  </si>
  <si>
    <t xml:space="preserve">4x100</t>
  </si>
  <si>
    <t xml:space="preserve">Tulips Darwin A                    15Ltr</t>
  </si>
  <si>
    <t xml:space="preserve">72010</t>
  </si>
  <si>
    <t xml:space="preserve">Tulips Single Early A             15Ltr</t>
  </si>
  <si>
    <t xml:space="preserve">72011</t>
  </si>
  <si>
    <t xml:space="preserve">Tulips Triumph A                   15Ltr</t>
  </si>
  <si>
    <t xml:space="preserve">72012</t>
  </si>
  <si>
    <t xml:space="preserve">Tulips Triumph B                   15Ltr</t>
  </si>
  <si>
    <t xml:space="preserve">72013</t>
  </si>
  <si>
    <t xml:space="preserve">Tulips Triumph C                   15Ltr</t>
  </si>
  <si>
    <t xml:space="preserve">72014</t>
  </si>
  <si>
    <t xml:space="preserve">Tulips Triumph D                   15Ltr</t>
  </si>
  <si>
    <t xml:space="preserve">72015</t>
  </si>
  <si>
    <t xml:space="preserve">Tulips Triumph E                   15Ltr</t>
  </si>
  <si>
    <t xml:space="preserve">72020</t>
  </si>
  <si>
    <t xml:space="preserve">Tulips Triumph Single Late A  15Ltr</t>
  </si>
  <si>
    <t xml:space="preserve">72025</t>
  </si>
  <si>
    <t xml:space="preserve">Tulips Double A                     15Ltr</t>
  </si>
  <si>
    <t xml:space="preserve">72026</t>
  </si>
  <si>
    <t xml:space="preserve">Tulips Double B                     15Ltr</t>
  </si>
  <si>
    <t xml:space="preserve">72030</t>
  </si>
  <si>
    <t xml:space="preserve">Tulips Fringed A                   15Ltr               </t>
  </si>
  <si>
    <t xml:space="preserve">72035</t>
  </si>
  <si>
    <t xml:space="preserve">Tulips Parrot A                     15Ltr</t>
  </si>
  <si>
    <t xml:space="preserve">72036</t>
  </si>
  <si>
    <t xml:space="preserve">Tulips Parrot B                     15Ltr</t>
  </si>
  <si>
    <t xml:space="preserve">72040</t>
  </si>
  <si>
    <t xml:space="preserve">Tulips Lily-Flowering A          15Ltr</t>
  </si>
  <si>
    <t xml:space="preserve">72041</t>
  </si>
  <si>
    <t xml:space="preserve">Tulips Lily-Flowering B          15Ltr</t>
  </si>
  <si>
    <t xml:space="preserve">72045</t>
  </si>
  <si>
    <t xml:space="preserve">Tulips Viridiflora A                15Ltr</t>
  </si>
  <si>
    <t xml:space="preserve">72050</t>
  </si>
  <si>
    <t xml:space="preserve">Tulips Fosteriana A               15Ltr</t>
  </si>
  <si>
    <t xml:space="preserve">72055</t>
  </si>
  <si>
    <t xml:space="preserve">Tulips Rockery A                  15Ltr</t>
  </si>
  <si>
    <t xml:space="preserve">72060</t>
  </si>
  <si>
    <t xml:space="preserve">Tulips Rockery B                  15Ltr</t>
  </si>
  <si>
    <t xml:space="preserve">72065</t>
  </si>
  <si>
    <t xml:space="preserve">Tulips Patio                          15Ltr</t>
  </si>
  <si>
    <t xml:space="preserve">72101</t>
  </si>
  <si>
    <t xml:space="preserve">4x75</t>
  </si>
  <si>
    <t xml:space="preserve">Tulips Rockery C                  15Ltr</t>
  </si>
  <si>
    <t xml:space="preserve">72102</t>
  </si>
  <si>
    <t xml:space="preserve">Tulips Rockery D                  15Ltr</t>
  </si>
  <si>
    <t xml:space="preserve">72105</t>
  </si>
  <si>
    <t xml:space="preserve">Tulips Fosteriana B               15Ltr</t>
  </si>
  <si>
    <t xml:space="preserve">72110</t>
  </si>
  <si>
    <t xml:space="preserve">Tulips Darwin B                    15Ltr</t>
  </si>
  <si>
    <t xml:space="preserve">72111</t>
  </si>
  <si>
    <t xml:space="preserve">Tulips Darwin C                    15Ltr</t>
  </si>
  <si>
    <t xml:space="preserve">72112</t>
  </si>
  <si>
    <t xml:space="preserve">Tulips Darwin D                    15Ltr</t>
  </si>
  <si>
    <t xml:space="preserve">72120</t>
  </si>
  <si>
    <t xml:space="preserve">Tulips Single Early B             15Ltr</t>
  </si>
  <si>
    <t xml:space="preserve">72125</t>
  </si>
  <si>
    <t xml:space="preserve">Tulips Triumph F                   15Ltr</t>
  </si>
  <si>
    <t xml:space="preserve">72126</t>
  </si>
  <si>
    <t xml:space="preserve">Tulips Triumph G                   15Ltr</t>
  </si>
  <si>
    <t xml:space="preserve">72127</t>
  </si>
  <si>
    <t xml:space="preserve">Tulips Triumph H                   15Ltr</t>
  </si>
  <si>
    <t xml:space="preserve">72128</t>
  </si>
  <si>
    <t xml:space="preserve">Tulips Triumph I                    15Ltr</t>
  </si>
  <si>
    <t xml:space="preserve">72129</t>
  </si>
  <si>
    <t xml:space="preserve">Tulips Triumph J                   15Ltr</t>
  </si>
  <si>
    <t xml:space="preserve">72130</t>
  </si>
  <si>
    <t xml:space="preserve">Tulips Triumph K                   15Ltr</t>
  </si>
  <si>
    <t xml:space="preserve">72131</t>
  </si>
  <si>
    <t xml:space="preserve">Tulips Triumph L                   15Ltr</t>
  </si>
  <si>
    <t xml:space="preserve">72135</t>
  </si>
  <si>
    <t xml:space="preserve">Tulips Variegated Leaves       15Ltr</t>
  </si>
  <si>
    <t xml:space="preserve">72140</t>
  </si>
  <si>
    <t xml:space="preserve">Tulips Single Late B              15Ltr</t>
  </si>
  <si>
    <t xml:space="preserve">72141</t>
  </si>
  <si>
    <t xml:space="preserve">Tulips Single Late C              15Ltr</t>
  </si>
  <si>
    <t xml:space="preserve">72142</t>
  </si>
  <si>
    <t xml:space="preserve">Tulips Single Late D              15Ltr</t>
  </si>
  <si>
    <t xml:space="preserve">72150</t>
  </si>
  <si>
    <t xml:space="preserve">4x50</t>
  </si>
  <si>
    <t xml:space="preserve">Tulips Paeonia A                  15Ltr</t>
  </si>
  <si>
    <t xml:space="preserve">72151</t>
  </si>
  <si>
    <t xml:space="preserve">Tulips Paeonia B                  15Ltr</t>
  </si>
  <si>
    <t xml:space="preserve">72155</t>
  </si>
  <si>
    <t xml:space="preserve">Tulips Double C                    15Ltr</t>
  </si>
  <si>
    <t xml:space="preserve">72156</t>
  </si>
  <si>
    <t xml:space="preserve">Tulips Double D                    15Ltr</t>
  </si>
  <si>
    <t xml:space="preserve">72157</t>
  </si>
  <si>
    <t xml:space="preserve">Tulips Double E                    15Ltr</t>
  </si>
  <si>
    <t xml:space="preserve">72158</t>
  </si>
  <si>
    <t xml:space="preserve">Tulips Double F                    15Ltr</t>
  </si>
  <si>
    <t xml:space="preserve">72159</t>
  </si>
  <si>
    <t xml:space="preserve">Tulips Double G                    15Ltr</t>
  </si>
  <si>
    <t xml:space="preserve">72160</t>
  </si>
  <si>
    <t xml:space="preserve">Tulips Double Unique            15Ltr</t>
  </si>
  <si>
    <t xml:space="preserve">72165</t>
  </si>
  <si>
    <t xml:space="preserve">Tulips Fringed B                   15Ltr               </t>
  </si>
  <si>
    <t xml:space="preserve">72166</t>
  </si>
  <si>
    <t xml:space="preserve">Tulips Fringed C                   15Ltr               </t>
  </si>
  <si>
    <t xml:space="preserve">72167</t>
  </si>
  <si>
    <t xml:space="preserve">Tulips Fringed D                   15Ltr               </t>
  </si>
  <si>
    <t xml:space="preserve">72170</t>
  </si>
  <si>
    <t xml:space="preserve">Tulips Fringed Double A        15Ltr               </t>
  </si>
  <si>
    <t xml:space="preserve">72171</t>
  </si>
  <si>
    <t xml:space="preserve">Tulips Fringed Double B        15Ltr               </t>
  </si>
  <si>
    <t xml:space="preserve">72172</t>
  </si>
  <si>
    <t xml:space="preserve">Tulips Fringed Double C        15Ltr               </t>
  </si>
  <si>
    <t xml:space="preserve">72175</t>
  </si>
  <si>
    <t xml:space="preserve">Tulips Viridiflora B                15Ltr</t>
  </si>
  <si>
    <t xml:space="preserve">72180</t>
  </si>
  <si>
    <t xml:space="preserve">Tulips Parrot C                     15Ltr</t>
  </si>
  <si>
    <t xml:space="preserve">72181</t>
  </si>
  <si>
    <t xml:space="preserve">Tulips Parrot D                     15Ltr</t>
  </si>
  <si>
    <t xml:space="preserve">72182</t>
  </si>
  <si>
    <t xml:space="preserve">Tulips Parrot E                     15Ltr</t>
  </si>
  <si>
    <t xml:space="preserve">72185</t>
  </si>
  <si>
    <t xml:space="preserve">Tulips Lily-Flowering C          15Ltr</t>
  </si>
  <si>
    <t xml:space="preserve">72186</t>
  </si>
  <si>
    <t xml:space="preserve">Tulips Lily-Flowering D          15Ltr</t>
  </si>
  <si>
    <t xml:space="preserve">72187</t>
  </si>
  <si>
    <t xml:space="preserve">Tulips Lily-Flowering E          15Ltr</t>
  </si>
  <si>
    <t xml:space="preserve">72188</t>
  </si>
  <si>
    <t xml:space="preserve">Tulips Lily-Flowering F          15Ltr</t>
  </si>
  <si>
    <t xml:space="preserve">72190</t>
  </si>
  <si>
    <t xml:space="preserve">Tulips Bunch-Flowering A     15Ltr</t>
  </si>
  <si>
    <t xml:space="preserve">72191</t>
  </si>
  <si>
    <t xml:space="preserve">Tulips Bunch-Flowering B     15Ltr</t>
  </si>
  <si>
    <t xml:space="preserve">72192</t>
  </si>
  <si>
    <t xml:space="preserve">Tulips Bunch-Flowering C     15Ltr</t>
  </si>
  <si>
    <t xml:space="preserve">72195</t>
  </si>
  <si>
    <t xml:space="preserve">Tulips Crown                        15Ltr</t>
  </si>
  <si>
    <t xml:space="preserve">72200</t>
  </si>
  <si>
    <t xml:space="preserve">4x60</t>
  </si>
  <si>
    <t xml:space="preserve">Tulips Jumbo A                     24Ltr</t>
  </si>
  <si>
    <t xml:space="preserve">72201</t>
  </si>
  <si>
    <t xml:space="preserve">Tulips Jumbo B                     24Ltr</t>
  </si>
  <si>
    <t xml:space="preserve">72221</t>
  </si>
  <si>
    <t xml:space="preserve">Hyacinths A                          24Ltr</t>
  </si>
  <si>
    <t xml:space="preserve">72222</t>
  </si>
  <si>
    <t xml:space="preserve">Hyacinths B                          24Ltr</t>
  </si>
  <si>
    <t xml:space="preserve">72225</t>
  </si>
  <si>
    <t xml:space="preserve">Hyacinths C                          24Ltr</t>
  </si>
  <si>
    <t xml:space="preserve">72226</t>
  </si>
  <si>
    <t xml:space="preserve">Hyacinths D                          24Ltr</t>
  </si>
  <si>
    <t xml:space="preserve">72227</t>
  </si>
  <si>
    <t xml:space="preserve">Hyacinths E                          24Ltr</t>
  </si>
  <si>
    <t xml:space="preserve">72228</t>
  </si>
  <si>
    <t xml:space="preserve">Hyacinths F                          24Ltr</t>
  </si>
  <si>
    <t xml:space="preserve">72232</t>
  </si>
  <si>
    <t xml:space="preserve">4x40</t>
  </si>
  <si>
    <t xml:space="preserve">Hyacinths Double                 24Ltr</t>
  </si>
  <si>
    <t xml:space="preserve">72236</t>
  </si>
  <si>
    <t xml:space="preserve">Hyacinths G                         24Ltr</t>
  </si>
  <si>
    <t xml:space="preserve">72240</t>
  </si>
  <si>
    <t xml:space="preserve">4x200</t>
  </si>
  <si>
    <t xml:space="preserve">Narcissus Miniature A           15Ltr</t>
  </si>
  <si>
    <t xml:space="preserve">72245</t>
  </si>
  <si>
    <t xml:space="preserve">Narcissus Miniature B           15Ltr</t>
  </si>
  <si>
    <t xml:space="preserve">72246</t>
  </si>
  <si>
    <t xml:space="preserve">Narcissus Miniature C           15Ltr</t>
  </si>
  <si>
    <t xml:space="preserve">72247</t>
  </si>
  <si>
    <t xml:space="preserve">Narcissus Miniature D          15Ltr</t>
  </si>
  <si>
    <t xml:space="preserve">72250</t>
  </si>
  <si>
    <t xml:space="preserve">Narcissus Single A                24Ltr</t>
  </si>
  <si>
    <t xml:space="preserve">72255</t>
  </si>
  <si>
    <t xml:space="preserve">Narcissus Split Crown A        24Ltr</t>
  </si>
  <si>
    <t xml:space="preserve">72260</t>
  </si>
  <si>
    <t xml:space="preserve">Narcissus Double A              24Ltr</t>
  </si>
  <si>
    <t xml:space="preserve">72270</t>
  </si>
  <si>
    <t xml:space="preserve">Narcissus Single B               24Ltr</t>
  </si>
  <si>
    <t xml:space="preserve">72271</t>
  </si>
  <si>
    <t xml:space="preserve">Narcissus Single C               24Ltr</t>
  </si>
  <si>
    <t xml:space="preserve">72272</t>
  </si>
  <si>
    <t xml:space="preserve">Narcissus Single D               24Ltr</t>
  </si>
  <si>
    <t xml:space="preserve">72273</t>
  </si>
  <si>
    <t xml:space="preserve">Narcissus Single E               24Ltr</t>
  </si>
  <si>
    <t xml:space="preserve">72280</t>
  </si>
  <si>
    <t xml:space="preserve">Narcissus Split Crown B        24Ltr</t>
  </si>
  <si>
    <t xml:space="preserve">72281</t>
  </si>
  <si>
    <t xml:space="preserve">Narcissus Split Crown C        24Ltr</t>
  </si>
  <si>
    <t xml:space="preserve">72282</t>
  </si>
  <si>
    <t xml:space="preserve">Narcissus Split Crown E        24Ltr</t>
  </si>
  <si>
    <t xml:space="preserve">72290</t>
  </si>
  <si>
    <t xml:space="preserve">Narcissus Double B              24Ltr</t>
  </si>
  <si>
    <t xml:space="preserve">72291</t>
  </si>
  <si>
    <t xml:space="preserve">Narcissus Double C              24Ltr</t>
  </si>
  <si>
    <t xml:space="preserve">72292</t>
  </si>
  <si>
    <t xml:space="preserve">Narcissus Double D              24Ltr</t>
  </si>
  <si>
    <t xml:space="preserve">72296</t>
  </si>
  <si>
    <t xml:space="preserve">Narcissus Fragrant               24Ltr</t>
  </si>
  <si>
    <t xml:space="preserve">72300</t>
  </si>
  <si>
    <t xml:space="preserve">4x15</t>
  </si>
  <si>
    <t xml:space="preserve">bags a2</t>
  </si>
  <si>
    <t xml:space="preserve">Lilium Asiatic                        32Ltr</t>
  </si>
  <si>
    <t xml:space="preserve">72301</t>
  </si>
  <si>
    <t xml:space="preserve">Lilium Oriental                      32Ltr</t>
  </si>
  <si>
    <t xml:space="preserve">72302</t>
  </si>
  <si>
    <t xml:space="preserve">Lilium OT                             32Ltr</t>
  </si>
  <si>
    <t xml:space="preserve">72305</t>
  </si>
  <si>
    <t xml:space="preserve">bags a1</t>
  </si>
  <si>
    <t xml:space="preserve">Iris Germanica A                  32Ltr</t>
  </si>
  <si>
    <t xml:space="preserve">72306</t>
  </si>
  <si>
    <t xml:space="preserve">Iris Germanica B                  32Ltr</t>
  </si>
  <si>
    <t xml:space="preserve">72310</t>
  </si>
  <si>
    <t xml:space="preserve">4x12</t>
  </si>
  <si>
    <t xml:space="preserve">Paeonia                               32Ltr</t>
  </si>
  <si>
    <t xml:space="preserve">72320</t>
  </si>
  <si>
    <t xml:space="preserve">Allium A                               24Ltr</t>
  </si>
  <si>
    <t xml:space="preserve">72325</t>
  </si>
  <si>
    <t xml:space="preserve">3x50+1x100</t>
  </si>
  <si>
    <t xml:space="preserve">Allium B                               15Ltr</t>
  </si>
  <si>
    <t xml:space="preserve">72330</t>
  </si>
  <si>
    <t xml:space="preserve">Allium C                               24Ltr</t>
  </si>
  <si>
    <t xml:space="preserve">72335</t>
  </si>
  <si>
    <t xml:space="preserve">4x10</t>
  </si>
  <si>
    <t xml:space="preserve">Fritillaria A                           24Ltr</t>
  </si>
  <si>
    <t xml:space="preserve">72336</t>
  </si>
  <si>
    <t xml:space="preserve">Fritillaria B                           24Ltr</t>
  </si>
  <si>
    <t xml:space="preserve">72340</t>
  </si>
  <si>
    <t xml:space="preserve">4x8</t>
  </si>
  <si>
    <t xml:space="preserve">Amaryllis A                          32Ltr</t>
  </si>
  <si>
    <t xml:space="preserve">72341</t>
  </si>
  <si>
    <t xml:space="preserve">Amaryllis B                          32Ltr</t>
  </si>
  <si>
    <t xml:space="preserve">72342</t>
  </si>
  <si>
    <t xml:space="preserve">Amaryllis C                          32Ltr</t>
  </si>
  <si>
    <t xml:space="preserve">72345</t>
  </si>
  <si>
    <t xml:space="preserve">Amaryllis Double A               32Ltr</t>
  </si>
  <si>
    <t xml:space="preserve">72346</t>
  </si>
  <si>
    <t xml:space="preserve">Amaryllis Double B               32Ltr</t>
  </si>
  <si>
    <t xml:space="preserve">72350</t>
  </si>
  <si>
    <t xml:space="preserve">4x150</t>
  </si>
  <si>
    <t xml:space="preserve">Hyacinthoides Hispanica      15Ltr</t>
  </si>
  <si>
    <t xml:space="preserve">72355</t>
  </si>
  <si>
    <t xml:space="preserve">Erythronium                        15Ltr</t>
  </si>
  <si>
    <t xml:space="preserve">72360</t>
  </si>
  <si>
    <t xml:space="preserve">Camassia                            24Ltr</t>
  </si>
  <si>
    <t xml:space="preserve">72365</t>
  </si>
  <si>
    <t xml:space="preserve">4x30</t>
  </si>
  <si>
    <t xml:space="preserve">Colchicum                           24Ltr</t>
  </si>
  <si>
    <t xml:space="preserve">72366</t>
  </si>
  <si>
    <t xml:space="preserve">Colchicum  Jumbo Size       32Ltr</t>
  </si>
  <si>
    <t xml:space="preserve">72370</t>
  </si>
  <si>
    <t xml:space="preserve">2x50+2x100</t>
  </si>
  <si>
    <t xml:space="preserve">Crocus Autumn Flowering    15Ltr</t>
  </si>
  <si>
    <t xml:space="preserve">72375</t>
  </si>
  <si>
    <t xml:space="preserve">2x100+2x150</t>
  </si>
  <si>
    <t xml:space="preserve">Scilla                                  15Ltr</t>
  </si>
  <si>
    <t xml:space="preserve">72400</t>
  </si>
  <si>
    <t xml:space="preserve">6x80</t>
  </si>
  <si>
    <t xml:space="preserve">Dutch Iris                            15Ltr</t>
  </si>
  <si>
    <t xml:space="preserve">72405</t>
  </si>
  <si>
    <t xml:space="preserve">6x200</t>
  </si>
  <si>
    <t xml:space="preserve">Crocus Large Flowering A    15Ltr</t>
  </si>
  <si>
    <t xml:space="preserve">72406</t>
  </si>
  <si>
    <t xml:space="preserve">6x150</t>
  </si>
  <si>
    <t xml:space="preserve">Crocus Large Flowering B     15Ltr</t>
  </si>
  <si>
    <t xml:space="preserve">72410</t>
  </si>
  <si>
    <t xml:space="preserve">Crocus Botanical A               15Ltr</t>
  </si>
  <si>
    <t xml:space="preserve">72411</t>
  </si>
  <si>
    <t xml:space="preserve">Crocus Botanical B               15Ltr</t>
  </si>
  <si>
    <t xml:space="preserve">72415</t>
  </si>
  <si>
    <t xml:space="preserve">Muscari A                            15Ltr</t>
  </si>
  <si>
    <t xml:space="preserve">72416</t>
  </si>
  <si>
    <t xml:space="preserve">Muscari B                            15Ltr</t>
  </si>
  <si>
    <t xml:space="preserve">72420</t>
  </si>
  <si>
    <t xml:space="preserve">Iris Reticulata                      15Ltr</t>
  </si>
  <si>
    <t xml:space="preserve">72425</t>
  </si>
  <si>
    <t xml:space="preserve">6x75</t>
  </si>
  <si>
    <t xml:space="preserve">Fritillaria Smallflowering        15Ltr</t>
  </si>
  <si>
    <t xml:space="preserve">72430</t>
  </si>
  <si>
    <t xml:space="preserve">Allium Smallflowering            15Ltr</t>
  </si>
  <si>
    <t xml:space="preserve">72435</t>
  </si>
  <si>
    <t xml:space="preserve">Anemone Single                   15Ltr</t>
  </si>
  <si>
    <t xml:space="preserve">72436</t>
  </si>
  <si>
    <t xml:space="preserve">Anemone Double                 15Ltr</t>
  </si>
  <si>
    <t xml:space="preserve">72437</t>
  </si>
  <si>
    <t xml:space="preserve">Anemone Blanda                 15Ltr</t>
  </si>
  <si>
    <t xml:space="preserve">72440</t>
  </si>
  <si>
    <t xml:space="preserve">Ranunculus Spring Collection15Ltr  </t>
  </si>
  <si>
    <t xml:space="preserve">72445</t>
  </si>
  <si>
    <t xml:space="preserve">Ixia                                     15Ltr</t>
  </si>
  <si>
    <t xml:space="preserve">72450</t>
  </si>
  <si>
    <t xml:space="preserve">Freesia Double                    15Ltr</t>
  </si>
  <si>
    <t xml:space="preserve">72455</t>
  </si>
  <si>
    <t xml:space="preserve">Chionodoxa &amp; Puschkinia     15Ltr</t>
  </si>
  <si>
    <t xml:space="preserve">72460</t>
  </si>
  <si>
    <t xml:space="preserve">Miscellaneous A                   15Ltr</t>
  </si>
  <si>
    <t xml:space="preserve">72461</t>
  </si>
  <si>
    <t xml:space="preserve">Miscellaneous B                   15Ltr</t>
  </si>
  <si>
    <t xml:space="preserve">72462</t>
  </si>
  <si>
    <t xml:space="preserve">Miscellaneous C                   15Ltr</t>
  </si>
  <si>
    <t xml:space="preserve">MAGIC FRIENDS BLENDS PROGRAM (price p/item)</t>
  </si>
  <si>
    <t xml:space="preserve">Export Crate (60x40x18cm)</t>
  </si>
  <si>
    <t xml:space="preserve">20 m2</t>
  </si>
  <si>
    <t xml:space="preserve">1000 Anemone 57
1500 Muscari 7/8</t>
  </si>
  <si>
    <t xml:space="preserve">Splendours Grape</t>
  </si>
  <si>
    <t xml:space="preserve">14 m2</t>
  </si>
  <si>
    <t xml:space="preserve">700 Tulip 11/12</t>
  </si>
  <si>
    <t xml:space="preserve">Avignon Nights</t>
  </si>
  <si>
    <t xml:space="preserve">150 Tulip 11/12
450 Narcissus 12/14</t>
  </si>
  <si>
    <t xml:space="preserve">Bright Light</t>
  </si>
  <si>
    <t xml:space="preserve">10 m2</t>
  </si>
  <si>
    <t xml:space="preserve">300 Tulip 11/12
300 Narciisus 10/12
40 Hyacinth 15/16
10 Fritillaria 18/20</t>
  </si>
  <si>
    <t xml:space="preserve">Art in the Wild</t>
  </si>
  <si>
    <t xml:space="preserve">World of Stars</t>
  </si>
  <si>
    <t xml:space="preserve">400 Tulip 11/12
300 Narcissus 10/12</t>
  </si>
  <si>
    <t xml:space="preserve">Passionate Spring</t>
  </si>
  <si>
    <t xml:space="preserve">200 Tulip 11/12
1500 Muscari 6/+
10 Fritillaria 20/22</t>
  </si>
  <si>
    <t xml:space="preserve">Blue Carpet</t>
  </si>
  <si>
    <t xml:space="preserve">Sparkling Double</t>
  </si>
  <si>
    <t xml:space="preserve">300 Tulip 11/12
200 Narcissus 12/14
10 Fritillaria 20/22</t>
  </si>
  <si>
    <t xml:space="preserve">Purissima's Fire</t>
  </si>
  <si>
    <t xml:space="preserve">16 m2</t>
  </si>
  <si>
    <t xml:space="preserve">150 Tulip 11/12
1500 Muscari 6/7</t>
  </si>
  <si>
    <t xml:space="preserve">Queen Valerie</t>
  </si>
  <si>
    <t xml:space="preserve">250 Tulip 11/12
80 Hyacinth 15/16
1000 Scilla 7/8</t>
  </si>
  <si>
    <t xml:space="preserve">Spring Delight</t>
  </si>
  <si>
    <t xml:space="preserve">150 Tulip 11/12
100 Hyacinth 15/16
1600 Muscari 7/8</t>
  </si>
  <si>
    <t xml:space="preserve">Super Trio</t>
  </si>
  <si>
    <t xml:space="preserve">Jumbo Joy</t>
  </si>
  <si>
    <t xml:space="preserve">150 Hyacinth 15/16
1500 Anemone 5/7</t>
  </si>
  <si>
    <t xml:space="preserve">Snow Spring</t>
  </si>
  <si>
    <t xml:space="preserve">250 Tulip 11/12
1500 Crocus 7/8</t>
  </si>
  <si>
    <t xml:space="preserve">Looking to the Sky</t>
  </si>
  <si>
    <t xml:space="preserve">Dutch Sunset</t>
  </si>
  <si>
    <t xml:space="preserve">Sparkling Pink</t>
  </si>
  <si>
    <t xml:space="preserve">200 Tulip 11/12
80 Hyacinth 15/16
400 Crocus 7/8
800 chionodoxa 5/+</t>
  </si>
  <si>
    <t xml:space="preserve">Monet Sorbet</t>
  </si>
  <si>
    <t xml:space="preserve">200 Tulip 11/12
1500 Muscari 7/8</t>
  </si>
  <si>
    <t xml:space="preserve">Van Gogh's Dream</t>
  </si>
  <si>
    <t xml:space="preserve">500 Tulip 11/12
100 Narcissus 13/15</t>
  </si>
  <si>
    <t xml:space="preserve">Sweet Dreams</t>
  </si>
  <si>
    <t xml:space="preserve">1/2 Box (36x28x19cm)</t>
  </si>
  <si>
    <t xml:space="preserve">500 Anemone 57
750 Muscari 7/8</t>
  </si>
  <si>
    <t xml:space="preserve">7 m2</t>
  </si>
  <si>
    <t xml:space="preserve">350 Tulip 11/12</t>
  </si>
  <si>
    <t xml:space="preserve">75 Tulip 11/12
225 Narcissus 12/14</t>
  </si>
  <si>
    <t xml:space="preserve">5 m2</t>
  </si>
  <si>
    <t xml:space="preserve">150 Tulip 11/12
150 Narciisus 10/12
20 Hyacinth 15/16
5 Fritillaria 18/20</t>
  </si>
  <si>
    <t xml:space="preserve">200 Tulip 11/12
150 Narcissus 10/12</t>
  </si>
  <si>
    <t xml:space="preserve">100 Tulip 11/12
700 Muscari 6/+
5 Fritillaria 20/22</t>
  </si>
  <si>
    <t xml:space="preserve">150 Tulip 11/12
100 Narcissus 12/14
5 Fritillaria 20/22</t>
  </si>
  <si>
    <t xml:space="preserve">8 m2</t>
  </si>
  <si>
    <t xml:space="preserve">75 Tulip 11/12
800 Muscari 6/7</t>
  </si>
  <si>
    <t xml:space="preserve">125 Tulip 11/12
40 Hyacinth 15/16
500 Scilla 7/8</t>
  </si>
  <si>
    <t xml:space="preserve">75 Tulip 11/12
50 Hyacinth 15/16
750 Muscari 7/8</t>
  </si>
  <si>
    <t xml:space="preserve">75 Hyacinth 15/16
700 Anemone 5/7</t>
  </si>
  <si>
    <t xml:space="preserve">125 Tulip 11/12
750 Crocus 7/8</t>
  </si>
  <si>
    <t xml:space="preserve">100 Tulip 11/12
40 Hyacinth 15/16
200 Crocus 7/8
400 chionodoxa 5/+</t>
  </si>
  <si>
    <t xml:space="preserve">100 Tulip 11/12
750 Muscari 7/8</t>
  </si>
  <si>
    <t xml:space="preserve">250 Tulip 11/12
50 Narcissus 13/15</t>
  </si>
  <si>
    <t xml:space="preserve">                                  LANDSCAPING PROGRAM SEE  ORDERFORM LANDSCAPING PROGRAM</t>
  </si>
  <si>
    <t xml:space="preserve">                         </t>
  </si>
  <si>
    <t xml:space="preserve">       </t>
  </si>
  <si>
    <t xml:space="preserve">RETAIL PROGRAMME (price p/item)</t>
  </si>
  <si>
    <t xml:space="preserve">6 Layer Open Top Rack</t>
  </si>
  <si>
    <t xml:space="preserve">80038</t>
  </si>
  <si>
    <t xml:space="preserve">6 Layer Rack Super Budget Top Seller</t>
  </si>
  <si>
    <t xml:space="preserve">80039</t>
  </si>
  <si>
    <t xml:space="preserve">6 Layer Rack Super Budget Best Priced</t>
  </si>
  <si>
    <t xml:space="preserve">6 Layer Rack Best Buy Top Seller</t>
  </si>
  <si>
    <t xml:space="preserve">80031</t>
  </si>
  <si>
    <t xml:space="preserve">6 Layer Rack Best Buy Best Priced</t>
  </si>
  <si>
    <t xml:space="preserve">80032</t>
  </si>
  <si>
    <t xml:space="preserve">6 Layer Rack Star Top Seller</t>
  </si>
  <si>
    <t xml:space="preserve">6 Layer Rack Star Best Priced</t>
  </si>
  <si>
    <t xml:space="preserve">6 Layer Rack Global Top Seller</t>
  </si>
  <si>
    <t xml:space="preserve">80035</t>
  </si>
  <si>
    <t xml:space="preserve">6 Layer Rack Global Best Priced</t>
  </si>
  <si>
    <t xml:space="preserve">7 Layer Pin Rack</t>
  </si>
  <si>
    <t xml:space="preserve">7 Layer Pin Rack Best Buy</t>
  </si>
  <si>
    <t xml:space="preserve">80061</t>
  </si>
  <si>
    <t xml:space="preserve">7 Layer Pin Rack Star</t>
  </si>
  <si>
    <t xml:space="preserve">80062</t>
  </si>
  <si>
    <t xml:space="preserve">7 Layer Pin Rack Global</t>
  </si>
  <si>
    <t xml:space="preserve">HANDY PLANT TRAY (price p/item)</t>
  </si>
  <si>
    <t xml:space="preserve">Tulipa Prince Mixed </t>
  </si>
  <si>
    <t xml:space="preserve">81012</t>
  </si>
  <si>
    <t xml:space="preserve">Smiling Spring Mixed </t>
  </si>
  <si>
    <t xml:space="preserve">81013</t>
  </si>
  <si>
    <t xml:space="preserve">Renegade/Faconet </t>
  </si>
  <si>
    <t xml:space="preserve">81014</t>
  </si>
  <si>
    <t xml:space="preserve">Mixed Grapes </t>
  </si>
  <si>
    <t xml:space="preserve">81015</t>
  </si>
  <si>
    <t xml:space="preserve">Tulipa Holland/Rio Mixed </t>
  </si>
  <si>
    <t xml:space="preserve">3 Segment Palletbox</t>
  </si>
  <si>
    <t xml:space="preserve">3 Segment Palletbox Narc+Tulip</t>
  </si>
  <si>
    <t xml:space="preserve">80201</t>
  </si>
  <si>
    <t xml:space="preserve">3 Segment Palletbox Tulip</t>
  </si>
  <si>
    <t xml:space="preserve">80202</t>
  </si>
  <si>
    <t xml:space="preserve">3 Segment Palletbox Narcissus</t>
  </si>
  <si>
    <t xml:space="preserve">2 Segment Palletbox</t>
  </si>
  <si>
    <t xml:space="preserve">2 Segment Palletbox Tulip yell/red</t>
  </si>
  <si>
    <t xml:space="preserve">80214</t>
  </si>
  <si>
    <t xml:space="preserve">2 Segment Palletbox Tulip pink/black</t>
  </si>
  <si>
    <t xml:space="preserve">80212</t>
  </si>
  <si>
    <t xml:space="preserve">2 Segment Palletbox Narcissus </t>
  </si>
  <si>
    <t xml:space="preserve">80213</t>
  </si>
  <si>
    <t xml:space="preserve">2 Segment Palletbox Narcis+Tulip</t>
  </si>
  <si>
    <t xml:space="preserve">Danish Container</t>
  </si>
  <si>
    <t xml:space="preserve">Danish Container Best Buy</t>
  </si>
  <si>
    <t xml:space="preserve">80251</t>
  </si>
  <si>
    <t xml:space="preserve">Danish Container Star</t>
  </si>
  <si>
    <t xml:space="preserve">80252</t>
  </si>
  <si>
    <t xml:space="preserve">Danish Container Global</t>
  </si>
  <si>
    <t xml:space="preserve">Day Dream boxes Amaryllis</t>
  </si>
  <si>
    <t xml:space="preserve">900014</t>
  </si>
  <si>
    <t xml:space="preserve">5 Layer Display Day Dream Amaryllis</t>
  </si>
  <si>
    <t xml:space="preserve">900015</t>
  </si>
  <si>
    <t xml:space="preserve">1 Layer Display Day Dream Amaryllis</t>
  </si>
  <si>
    <t xml:space="preserve">Day Dream cappers</t>
  </si>
  <si>
    <t xml:space="preserve">6 Layer Rack Day Dream Capper A</t>
  </si>
  <si>
    <t xml:space="preserve">900072</t>
  </si>
  <si>
    <t xml:space="preserve">6 Layer Rack Day Dream Capper B</t>
  </si>
  <si>
    <t xml:space="preserve">6 Layer Pin Rack Day Dream Capper A</t>
  </si>
  <si>
    <t xml:space="preserve">900076</t>
  </si>
  <si>
    <t xml:space="preserve">6 Layer Pin Rack Day Dream Capper B</t>
  </si>
  <si>
    <t xml:space="preserve">900077</t>
  </si>
  <si>
    <t xml:space="preserve">7 Layer Pin Rack Day Dream Capper</t>
  </si>
  <si>
    <t xml:space="preserve">Day Dream boxes</t>
  </si>
  <si>
    <t xml:space="preserve">900021</t>
  </si>
  <si>
    <t xml:space="preserve">5 Layer Display Day Dream Collection 1</t>
  </si>
  <si>
    <t xml:space="preserve">5 Layer Display Day Dream Collection 2</t>
  </si>
  <si>
    <t xml:space="preserve">900023</t>
  </si>
  <si>
    <t xml:space="preserve">5 Layer Display Day Dream Collection 3</t>
  </si>
  <si>
    <t xml:space="preserve">FULL COLOUR (Paper) CARRYBAGS IN STACKABLE CASE (price p/item)</t>
  </si>
  <si>
    <t xml:space="preserve">80131</t>
  </si>
  <si>
    <t xml:space="preserve">Tulips Pink/Black</t>
  </si>
  <si>
    <t xml:space="preserve">80132</t>
  </si>
  <si>
    <t xml:space="preserve">Tulips White/Black</t>
  </si>
  <si>
    <t xml:space="preserve">80133</t>
  </si>
  <si>
    <t xml:space="preserve">Tulips Red/Striped</t>
  </si>
  <si>
    <t xml:space="preserve">80134</t>
  </si>
  <si>
    <t xml:space="preserve">Tulips Yellow/Black</t>
  </si>
  <si>
    <t xml:space="preserve">80135</t>
  </si>
  <si>
    <t xml:space="preserve">Narcissus/Tulips</t>
  </si>
  <si>
    <t xml:space="preserve">80136</t>
  </si>
  <si>
    <t xml:space="preserve">Narcissus Double Mixed</t>
  </si>
  <si>
    <t xml:space="preserve">PLASTIC STORAGE BUCKETS (price p/item)</t>
  </si>
  <si>
    <t xml:space="preserve">60040</t>
  </si>
  <si>
    <t xml:space="preserve">Mixed Tulips</t>
  </si>
  <si>
    <t xml:space="preserve">WOODEN CLOGS (price p/item)</t>
  </si>
  <si>
    <t xml:space="preserve">Tulipa Pink</t>
  </si>
  <si>
    <t xml:space="preserve">Tulipa Red/Yellow</t>
  </si>
  <si>
    <t xml:space="preserve">Tulipa Striped</t>
  </si>
  <si>
    <t xml:space="preserve">Tulipa Yellow</t>
  </si>
  <si>
    <t xml:space="preserve">Tulipa Purple</t>
  </si>
  <si>
    <t xml:space="preserve">Tulipa White</t>
  </si>
  <si>
    <t xml:space="preserve">Tulipa Mixed</t>
  </si>
  <si>
    <t xml:space="preserve">PROMOTION PACKS (price p/item)</t>
  </si>
  <si>
    <t xml:space="preserve">Tulip Triumph Mixed</t>
  </si>
  <si>
    <t xml:space="preserve">60012</t>
  </si>
  <si>
    <t xml:space="preserve">Narcussus Trumpet Mixed</t>
  </si>
  <si>
    <t xml:space="preserve">60013</t>
  </si>
  <si>
    <t xml:space="preserve">Hyacinth Mixed</t>
  </si>
  <si>
    <t xml:space="preserve">60014</t>
  </si>
  <si>
    <t xml:space="preserve">Crocus Mixed</t>
  </si>
  <si>
    <t xml:space="preserve">MISCELLANEOUS PRODUCTS (price p/item)</t>
  </si>
  <si>
    <t xml:space="preserve">  Tools for the Garden</t>
  </si>
  <si>
    <t xml:space="preserve">Planting Basket</t>
  </si>
  <si>
    <t xml:space="preserve">22 cm</t>
  </si>
  <si>
    <t xml:space="preserve">26 cm</t>
  </si>
  <si>
    <t xml:space="preserve">30 cm</t>
  </si>
  <si>
    <t xml:space="preserve">23,5x21cm</t>
  </si>
  <si>
    <t xml:space="preserve">Adjustable plant support </t>
  </si>
  <si>
    <t xml:space="preserve">35-50cm</t>
  </si>
  <si>
    <t xml:space="preserve">Bulb Planter</t>
  </si>
  <si>
    <t xml:space="preserve">10cm</t>
  </si>
  <si>
    <t xml:space="preserve">POS Merchandise </t>
  </si>
  <si>
    <t xml:space="preserve">Banner size: 250x50 CM                                                        </t>
  </si>
  <si>
    <t xml:space="preserve">English Banner (250x50cm)</t>
  </si>
  <si>
    <t xml:space="preserve">Deutscher Banner (250x50cm)</t>
  </si>
  <si>
    <t xml:space="preserve">Russian Banner (250x50cm)</t>
  </si>
  <si>
    <t xml:space="preserve">Banner size: 500x100 CM                                                                                 </t>
  </si>
  <si>
    <t xml:space="preserve">English Banner (500x100cm)</t>
  </si>
  <si>
    <t xml:space="preserve">Deutscher Banner (500x100cm)</t>
  </si>
  <si>
    <t xml:space="preserve">Russian Banner (500x100cm)</t>
  </si>
  <si>
    <t xml:space="preserve">Banner size: 750x150 CM                                                                               </t>
  </si>
  <si>
    <t xml:space="preserve">English Banner (750x150cm)</t>
  </si>
  <si>
    <t xml:space="preserve">Deutscher Banner (750x150cm)</t>
  </si>
  <si>
    <t xml:space="preserve">Russian Banner (750x150cm)</t>
  </si>
  <si>
    <t xml:space="preserve">Banner size: 1000x200 CM                                                                             </t>
  </si>
  <si>
    <t xml:space="preserve">English Banner (1000x200cm)</t>
  </si>
  <si>
    <t xml:space="preserve">Deutscher Banner (1000x200cm)</t>
  </si>
  <si>
    <t xml:space="preserve">Russian Banner (1000x200cm)</t>
  </si>
  <si>
    <t xml:space="preserve">Plastic Bags</t>
  </si>
  <si>
    <t xml:space="preserve">macroperf.</t>
  </si>
  <si>
    <t xml:space="preserve">Plastic bags Macro perf (150x250mm)</t>
  </si>
  <si>
    <t xml:space="preserve">microperf.</t>
  </si>
  <si>
    <t xml:space="preserve">Plastic bags Micro perf (120x320mm)</t>
  </si>
  <si>
    <t xml:space="preserve">Garden Tools</t>
  </si>
  <si>
    <t xml:space="preserve">Pruning Shears </t>
  </si>
  <si>
    <t xml:space="preserve">3 Leg Garden Hand Rake </t>
  </si>
  <si>
    <t xml:space="preserve">Steel Flower Trowel </t>
  </si>
  <si>
    <t xml:space="preserve">Plastic Flower Trowel </t>
  </si>
  <si>
    <t xml:space="preserve">Sand Shovel (110cm) </t>
  </si>
  <si>
    <t xml:space="preserve">Digging Spade (90cm) Powder coated </t>
  </si>
  <si>
    <t xml:space="preserve">Flower Shears</t>
  </si>
  <si>
    <t xml:space="preserve">Multi Scoop black plastic</t>
  </si>
  <si>
    <t xml:space="preserve">Paving Knife</t>
  </si>
  <si>
    <t xml:space="preserve">Long Stem Bulb Planter</t>
  </si>
  <si>
    <t xml:space="preserve">Broom 30 cm</t>
  </si>
  <si>
    <t xml:space="preserve">Dustpan Country Complete</t>
  </si>
  <si>
    <t xml:space="preserve">Garden Kneeling Cushion Trendy</t>
  </si>
  <si>
    <t xml:space="preserve">Garden Kneeling Cushion Comfortable</t>
  </si>
  <si>
    <t xml:space="preserve">Garden Workbench plastic</t>
  </si>
  <si>
    <t xml:space="preserve">Pump Action Pressure Spraying</t>
  </si>
  <si>
    <t xml:space="preserve">Soft Plant Tie (50 mtr, 3 mm)</t>
  </si>
  <si>
    <t xml:space="preserve">Coated Wire Plant Tie (50 mtr)</t>
  </si>
  <si>
    <t xml:space="preserve">Flexible Tub Bucket Black 14L</t>
  </si>
  <si>
    <t xml:space="preserve">Garden waste bag 45 cm</t>
  </si>
  <si>
    <t xml:space="preserve">Racks</t>
  </si>
  <si>
    <t xml:space="preserve">6 Layer Wood</t>
  </si>
  <si>
    <t xml:space="preserve">6 Layer Pin Wood</t>
  </si>
  <si>
    <t xml:space="preserve">7 Layer Pin Wood</t>
  </si>
  <si>
    <t xml:space="preserve">4 Layer Cardboard</t>
  </si>
  <si>
    <t xml:space="preserve">Danish Trolley</t>
  </si>
  <si>
    <t xml:space="preserve">Shelf for Trolley</t>
  </si>
  <si>
    <t xml:space="preserve">2 Section Box Pallet</t>
  </si>
  <si>
    <t xml:space="preserve">3 Section Box Pallet</t>
  </si>
  <si>
    <t xml:space="preserve">8 Layer Wood (Garden Treat)</t>
  </si>
  <si>
    <t xml:space="preserve">5 Layer Wood (Garden Treat)</t>
  </si>
  <si>
    <t xml:space="preserve">* Все размеры нарциссов определены шаблоном отверстий.</t>
  </si>
  <si>
    <t xml:space="preserve">Cодержание в коробке может отличаться от содержания, упомянутом в каталоге. </t>
  </si>
  <si>
    <t xml:space="preserve">Содержание в прайсе/форме для заказа являеться обязательным.</t>
  </si>
  <si>
    <t xml:space="preserve">Сумма в Евро</t>
  </si>
  <si>
    <t xml:space="preserve">Дополнительная оплата</t>
  </si>
  <si>
    <t xml:space="preserve">ОБЩАЯ СУММА</t>
  </si>
  <si>
    <t xml:space="preserve">Количество Блок-паллет</t>
  </si>
  <si>
    <t xml:space="preserve"> (100x120cm)</t>
  </si>
  <si>
    <t xml:space="preserve">Отметьте дату!</t>
  </si>
  <si>
    <t xml:space="preserve">No</t>
  </si>
  <si>
    <t xml:space="preserve">Дата заказа</t>
  </si>
  <si>
    <t xml:space="preserve">Дата загрузки</t>
  </si>
  <si>
    <t xml:space="preserve">1</t>
  </si>
  <si>
    <t xml:space="preserve">июнь 22</t>
  </si>
  <si>
    <t xml:space="preserve">Июль 28</t>
  </si>
  <si>
    <t xml:space="preserve">2</t>
  </si>
  <si>
    <t xml:space="preserve">Июль 20</t>
  </si>
  <si>
    <t xml:space="preserve">Август 18</t>
  </si>
  <si>
    <t xml:space="preserve">3</t>
  </si>
  <si>
    <t xml:space="preserve">Август 10</t>
  </si>
  <si>
    <t xml:space="preserve">сентябрь 08</t>
  </si>
  <si>
    <t xml:space="preserve">4</t>
  </si>
  <si>
    <t xml:space="preserve">Август 24</t>
  </si>
  <si>
    <t xml:space="preserve">сентябрь 22</t>
  </si>
  <si>
    <t xml:space="preserve">*Данное предложение расчитано по курсу 1 евро = 70 руб.</t>
  </si>
  <si>
    <t xml:space="preserve">*Цены ориентировочные и могут быть изменены без предварительного уведомления</t>
  </si>
  <si>
    <t xml:space="preserve">*"Center-Flowers" оставляет за собой право на допустимый процент брака 2% </t>
  </si>
  <si>
    <t xml:space="preserve">на единовременную поставку товара</t>
  </si>
  <si>
    <t xml:space="preserve">*Претензии по качеству принимаются в течение пяти рабочих дней со дня получения товара</t>
  </si>
  <si>
    <t xml:space="preserve">*Посадочный материал обмену и возврату не подлежит</t>
  </si>
  <si>
    <t xml:space="preserve">(постановление Правительства РФ №1222 от 20.10.1998)</t>
  </si>
  <si>
    <t xml:space="preserve">*Предлагаемая нами продукция - это живой посадочный материал, </t>
  </si>
  <si>
    <t xml:space="preserve">требующий соблюдения особых условий транспортировки и хранения до посадки.</t>
  </si>
  <si>
    <t xml:space="preserve">Center-flowers.com</t>
  </si>
  <si>
    <t xml:space="preserve">info@center-flowers.com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</si>
</sst>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"/>
    <numFmt numFmtId="166" formatCode="0.0"/>
    <numFmt numFmtId="167" formatCode="@"/>
    <numFmt numFmtId="168" formatCode="#,##0.00"/>
    <numFmt numFmtId="169" formatCode="0.00"/>
    <numFmt numFmtId="170" formatCode="0"/>
    <numFmt numFmtId="171" formatCode="dd/mmm"/>
    <numFmt numFmtId="172" formatCode="General"/>
  </numFmts>
  <fonts count="42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"/>
      <color rgb="FF0000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7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7"/>
      <name val="Arial"/>
      <family val="2"/>
      <charset val="1"/>
    </font>
    <font>
      <u val="single"/>
      <sz val="8"/>
      <name val="Arial"/>
      <family val="2"/>
      <charset val="1"/>
    </font>
    <font>
      <u val="single"/>
      <sz val="10"/>
      <color rgb="FF0000FF"/>
      <name val="Arial"/>
      <family val="2"/>
      <charset val="204"/>
    </font>
    <font>
      <b val="true"/>
      <i val="true"/>
      <sz val="9"/>
      <color rgb="FFFF0000"/>
      <name val="Arial"/>
      <family val="2"/>
      <charset val="1"/>
    </font>
    <font>
      <b val="true"/>
      <sz val="8"/>
      <name val="Arial Narrow"/>
      <family val="2"/>
      <charset val="1"/>
    </font>
    <font>
      <b val="true"/>
      <sz val="6"/>
      <name val="Arial Narrow"/>
      <family val="2"/>
      <charset val="1"/>
    </font>
    <font>
      <sz val="6"/>
      <name val="Arial Narrow"/>
      <family val="2"/>
      <charset val="1"/>
    </font>
    <font>
      <b val="true"/>
      <sz val="6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9"/>
      <name val="Arial"/>
      <family val="2"/>
      <charset val="1"/>
    </font>
    <font>
      <b val="true"/>
      <sz val="6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C000"/>
        <bgColor rgb="FFFFCC00"/>
      </patternFill>
    </fill>
    <fill>
      <patternFill patternType="solid">
        <fgColor rgb="FF00B05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CCEC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EBF1DE"/>
        <bgColor rgb="FFFFFFFF"/>
      </patternFill>
    </fill>
    <fill>
      <patternFill patternType="solid">
        <fgColor rgb="FFFFCC00"/>
        <bgColor rgb="FFFFC000"/>
      </patternFill>
    </fill>
    <fill>
      <patternFill patternType="solid">
        <fgColor rgb="FF00B0F0"/>
        <bgColor rgb="FF00CCFF"/>
      </patternFill>
    </fill>
    <fill>
      <patternFill patternType="solid">
        <fgColor rgb="FF00CCFF"/>
        <bgColor rgb="FF00B0F0"/>
      </patternFill>
    </fill>
    <fill>
      <patternFill patternType="solid">
        <fgColor rgb="FFFFFFFF"/>
        <bgColor rgb="FFEBF1DE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right" vertical="center" textRotation="0" wrapText="false" indent="0" shrinkToFit="false"/>
    </xf>
    <xf numFmtId="164" fontId="0" fillId="0" borderId="0" applyFont="true" applyBorder="false" applyAlignment="true" applyProtection="false">
      <alignment horizontal="left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17" fillId="4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5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7" borderId="1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3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6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3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2" fillId="7" borderId="1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22" fillId="7" borderId="15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9" fontId="22" fillId="7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8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5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7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7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2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11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9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1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30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0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6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6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6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6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6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6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6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30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6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6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6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8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7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30" fillId="6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8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8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12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0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1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1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1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12" borderId="26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fault 2 2" xfId="21"/>
    <cellStyle name="Links 2 2" xfId="22"/>
    <cellStyle name="Standaard 2" xfId="23"/>
    <cellStyle name="Обычный 2" xfId="24"/>
    <cellStyle name="*unknown*" xfId="20" builtinId="8"/>
  </cellStyles>
  <dxfs count="3">
    <dxf>
      <fill>
        <patternFill patternType="solid">
          <fgColor rgb="FFC0C0C0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00B0F0"/>
      <rgbColor rgb="FF99CC00"/>
      <rgbColor rgb="FFFFCC00"/>
      <rgbColor rgb="FFFFC0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14</xdr:col>
      <xdr:colOff>37800</xdr:colOff>
      <xdr:row>0</xdr:row>
      <xdr:rowOff>182880</xdr:rowOff>
    </xdr:from>
    <xdr:to>
      <xdr:col>14</xdr:col>
      <xdr:colOff>419040</xdr:colOff>
      <xdr:row>2</xdr:row>
      <xdr:rowOff>75960</xdr:rowOff>
    </xdr:to>
    <xdr:sp>
      <xdr:nvSpPr>
        <xdr:cNvPr id="0" name="Line 1"/>
        <xdr:cNvSpPr/>
      </xdr:nvSpPr>
      <xdr:spPr>
        <a:xfrm flipV="1">
          <a:off x="6779520" y="182880"/>
          <a:ext cx="381240" cy="33120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86040</xdr:colOff>
      <xdr:row>2165</xdr:row>
      <xdr:rowOff>37800</xdr:rowOff>
    </xdr:from>
    <xdr:to>
      <xdr:col>12</xdr:col>
      <xdr:colOff>86040</xdr:colOff>
      <xdr:row>2166</xdr:row>
      <xdr:rowOff>133560</xdr:rowOff>
    </xdr:to>
    <xdr:sp>
      <xdr:nvSpPr>
        <xdr:cNvPr id="1" name="Line 2"/>
        <xdr:cNvSpPr/>
      </xdr:nvSpPr>
      <xdr:spPr>
        <a:xfrm>
          <a:off x="6525360" y="353587320"/>
          <a:ext cx="0" cy="257400"/>
        </a:xfrm>
        <a:prstGeom prst="line">
          <a:avLst/>
        </a:prstGeom>
        <a:ln w="9525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hop.hollandbulbmarket.nl/downloads/Catalogus_HBM_Autumn_2022-2023.pdf" TargetMode="External"/><Relationship Id="rId2" Type="http://schemas.openxmlformats.org/officeDocument/2006/relationships/hyperlink" Target="mailto:info@center-flowers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pane xSplit="0" ySplit="9" topLeftCell="A2154" activePane="bottomLeft" state="frozen"/>
      <selection pane="topLeft" activeCell="A1" activeCellId="0" sqref="A1"/>
      <selection pane="bottomLeft" activeCell="E2201" activeCellId="0" sqref="E2201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8.57"/>
    <col collapsed="false" customWidth="true" hidden="false" outlineLevel="0" max="2" min="2" style="1" width="6.28"/>
    <col collapsed="false" customWidth="true" hidden="false" outlineLevel="0" max="3" min="3" style="1" width="2.29"/>
    <col collapsed="false" customWidth="true" hidden="false" outlineLevel="0" max="4" min="4" style="1" width="6.28"/>
    <col collapsed="false" customWidth="true" hidden="false" outlineLevel="0" max="5" min="5" style="1" width="7"/>
    <col collapsed="false" customWidth="true" hidden="false" outlineLevel="0" max="6" min="6" style="2" width="7.57"/>
    <col collapsed="false" customWidth="true" hidden="true" outlineLevel="0" max="7" min="7" style="1" width="7.57"/>
    <col collapsed="false" customWidth="true" hidden="false" outlineLevel="0" max="8" min="8" style="3" width="4.71"/>
    <col collapsed="false" customWidth="true" hidden="false" outlineLevel="0" max="9" min="9" style="4" width="7.15"/>
    <col collapsed="false" customWidth="true" hidden="false" outlineLevel="0" max="10" min="10" style="1" width="6.86"/>
    <col collapsed="false" customWidth="true" hidden="false" outlineLevel="0" max="11" min="11" style="1" width="28.86"/>
    <col collapsed="false" customWidth="true" hidden="false" outlineLevel="0" max="12" min="12" style="1" width="5.7"/>
    <col collapsed="false" customWidth="true" hidden="false" outlineLevel="0" max="13" min="13" style="1" width="4.29"/>
    <col collapsed="false" customWidth="false" hidden="true" outlineLevel="0" max="14" min="14" style="1" width="9.14"/>
    <col collapsed="false" customWidth="false" hidden="false" outlineLevel="0" max="1024" min="15" style="1" width="9.14"/>
  </cols>
  <sheetData>
    <row r="1" customFormat="false" ht="16.5" hidden="false" customHeight="false" outlineLevel="0" collapsed="false">
      <c r="A1" s="5" t="s">
        <v>0</v>
      </c>
      <c r="B1" s="6"/>
      <c r="C1" s="7"/>
      <c r="D1" s="8" t="s">
        <v>1</v>
      </c>
      <c r="E1" s="9" t="n">
        <f aca="false">N2162</f>
        <v>0</v>
      </c>
      <c r="F1" s="10"/>
      <c r="G1" s="11"/>
      <c r="H1" s="12"/>
      <c r="I1" s="13"/>
      <c r="J1" s="14" t="s">
        <v>2</v>
      </c>
      <c r="K1" s="15" t="n">
        <f aca="false">N2160*130</f>
        <v>0</v>
      </c>
      <c r="L1" s="6"/>
      <c r="M1" s="16"/>
      <c r="N1" s="17"/>
    </row>
    <row r="2" customFormat="false" ht="18" hidden="false" customHeight="false" outlineLevel="0" collapsed="false">
      <c r="A2" s="18" t="s">
        <v>3</v>
      </c>
      <c r="B2" s="19"/>
      <c r="C2" s="20"/>
      <c r="D2" s="21"/>
      <c r="E2" s="22"/>
      <c r="F2" s="23"/>
      <c r="G2" s="24"/>
      <c r="H2" s="25"/>
      <c r="I2" s="26"/>
      <c r="J2" s="27"/>
      <c r="K2" s="24"/>
      <c r="L2" s="28"/>
      <c r="M2" s="29" t="s">
        <v>4</v>
      </c>
      <c r="N2" s="30" t="s">
        <v>5</v>
      </c>
    </row>
    <row r="3" customFormat="false" ht="12.75" hidden="false" customHeight="false" outlineLevel="0" collapsed="false">
      <c r="A3" s="31" t="s">
        <v>6</v>
      </c>
      <c r="B3" s="19"/>
      <c r="C3" s="20"/>
      <c r="D3" s="21"/>
      <c r="E3" s="22"/>
      <c r="F3" s="23"/>
      <c r="G3" s="24"/>
      <c r="H3" s="25"/>
      <c r="I3" s="26"/>
      <c r="J3" s="27"/>
      <c r="K3" s="24"/>
      <c r="L3" s="19"/>
      <c r="M3" s="32" t="s">
        <v>7</v>
      </c>
      <c r="N3" s="30" t="s">
        <v>5</v>
      </c>
    </row>
    <row r="4" customFormat="false" ht="12.75" hidden="false" customHeight="false" outlineLevel="0" collapsed="false">
      <c r="A4" s="33" t="s">
        <v>8</v>
      </c>
      <c r="B4" s="34"/>
      <c r="C4" s="35"/>
      <c r="D4" s="36" t="s">
        <v>9</v>
      </c>
      <c r="E4" s="36"/>
      <c r="F4" s="36"/>
      <c r="G4" s="36"/>
      <c r="H4" s="36"/>
      <c r="I4" s="36"/>
      <c r="J4" s="36"/>
      <c r="K4" s="36"/>
      <c r="L4" s="36"/>
      <c r="M4" s="36"/>
      <c r="N4" s="37" t="s">
        <v>5</v>
      </c>
    </row>
    <row r="5" s="45" customFormat="true" ht="12.75" hidden="false" customHeight="false" outlineLevel="0" collapsed="false">
      <c r="A5" s="38" t="s">
        <v>10</v>
      </c>
      <c r="B5" s="39"/>
      <c r="C5" s="39"/>
      <c r="D5" s="39"/>
      <c r="E5" s="39"/>
      <c r="F5" s="40"/>
      <c r="G5" s="39"/>
      <c r="H5" s="19"/>
      <c r="I5" s="21"/>
      <c r="J5" s="21"/>
      <c r="K5" s="41"/>
      <c r="L5" s="42"/>
      <c r="M5" s="43"/>
      <c r="N5" s="44" t="s">
        <v>11</v>
      </c>
    </row>
    <row r="6" s="45" customFormat="true" ht="12.75" hidden="false" customHeight="false" outlineLevel="0" collapsed="false">
      <c r="A6" s="38" t="s">
        <v>12</v>
      </c>
      <c r="B6" s="39"/>
      <c r="C6" s="39"/>
      <c r="D6" s="39"/>
      <c r="E6" s="39"/>
      <c r="F6" s="40"/>
      <c r="G6" s="39"/>
      <c r="H6" s="19"/>
      <c r="I6" s="21"/>
      <c r="J6" s="21"/>
      <c r="K6" s="46"/>
      <c r="L6" s="21"/>
      <c r="M6" s="47"/>
      <c r="N6" s="48" t="s">
        <v>5</v>
      </c>
    </row>
    <row r="7" s="45" customFormat="true" ht="12.75" hidden="false" customHeight="false" outlineLevel="0" collapsed="false">
      <c r="A7" s="38" t="s">
        <v>13</v>
      </c>
      <c r="B7" s="39"/>
      <c r="C7" s="39"/>
      <c r="D7" s="39"/>
      <c r="E7" s="39"/>
      <c r="F7" s="40"/>
      <c r="G7" s="39"/>
      <c r="H7" s="19"/>
      <c r="I7" s="21"/>
      <c r="J7" s="21"/>
      <c r="K7" s="46"/>
      <c r="L7" s="21"/>
      <c r="M7" s="47"/>
      <c r="N7" s="48" t="s">
        <v>5</v>
      </c>
    </row>
    <row r="8" s="45" customFormat="true" ht="12.75" hidden="false" customHeight="false" outlineLevel="0" collapsed="false">
      <c r="A8" s="49" t="s">
        <v>14</v>
      </c>
      <c r="B8" s="50"/>
      <c r="C8" s="50"/>
      <c r="D8" s="50"/>
      <c r="E8" s="50"/>
      <c r="F8" s="51"/>
      <c r="G8" s="50"/>
      <c r="H8" s="52"/>
      <c r="I8" s="53"/>
      <c r="J8" s="53"/>
      <c r="K8" s="54"/>
      <c r="L8" s="53"/>
      <c r="M8" s="55"/>
      <c r="N8" s="56" t="s">
        <v>5</v>
      </c>
    </row>
    <row r="9" customFormat="false" ht="28.9" hidden="false" customHeight="true" outlineLevel="0" collapsed="false">
      <c r="A9" s="57" t="s">
        <v>15</v>
      </c>
      <c r="B9" s="58" t="s">
        <v>16</v>
      </c>
      <c r="C9" s="59"/>
      <c r="D9" s="58" t="s">
        <v>17</v>
      </c>
      <c r="E9" s="58" t="s">
        <v>18</v>
      </c>
      <c r="F9" s="60" t="s">
        <v>19</v>
      </c>
      <c r="G9" s="61" t="s">
        <v>20</v>
      </c>
      <c r="H9" s="61"/>
      <c r="I9" s="61"/>
      <c r="J9" s="58" t="s">
        <v>21</v>
      </c>
      <c r="K9" s="62" t="s">
        <v>22</v>
      </c>
      <c r="L9" s="63" t="s">
        <v>23</v>
      </c>
      <c r="M9" s="64" t="s">
        <v>24</v>
      </c>
      <c r="N9" s="65" t="s">
        <v>25</v>
      </c>
    </row>
    <row r="10" customFormat="false" ht="18" hidden="false" customHeight="false" outlineLevel="0" collapsed="false">
      <c r="A10" s="66"/>
      <c r="B10" s="67"/>
      <c r="C10" s="68"/>
      <c r="D10" s="68"/>
      <c r="E10" s="67"/>
      <c r="F10" s="69"/>
      <c r="G10" s="70"/>
      <c r="H10" s="71"/>
      <c r="I10" s="72"/>
      <c r="J10" s="73" t="s">
        <v>26</v>
      </c>
      <c r="K10" s="73"/>
      <c r="L10" s="67"/>
      <c r="M10" s="74"/>
      <c r="N10" s="75" t="s">
        <v>5</v>
      </c>
    </row>
    <row r="11" customFormat="false" ht="12.75" hidden="false" customHeight="false" outlineLevel="0" collapsed="false">
      <c r="A11" s="76"/>
      <c r="B11" s="77"/>
      <c r="C11" s="78"/>
      <c r="D11" s="78"/>
      <c r="E11" s="77"/>
      <c r="F11" s="79"/>
      <c r="G11" s="80"/>
      <c r="H11" s="81"/>
      <c r="I11" s="82"/>
      <c r="J11" s="77"/>
      <c r="K11" s="80" t="s">
        <v>27</v>
      </c>
      <c r="L11" s="77"/>
      <c r="M11" s="83"/>
      <c r="N11" s="84" t="s">
        <v>5</v>
      </c>
    </row>
    <row r="12" customFormat="false" ht="12.75" hidden="false" customHeight="false" outlineLevel="0" collapsed="false">
      <c r="A12" s="85" t="s">
        <v>28</v>
      </c>
      <c r="B12" s="86"/>
      <c r="C12" s="87" t="s">
        <v>29</v>
      </c>
      <c r="D12" s="87" t="n">
        <v>30</v>
      </c>
      <c r="E12" s="88" t="n">
        <v>2</v>
      </c>
      <c r="F12" s="89" t="n">
        <f aca="false">G12*130</f>
        <v>55</v>
      </c>
      <c r="G12" s="90" t="n">
        <v>0.42</v>
      </c>
      <c r="H12" s="91" t="n">
        <v>1</v>
      </c>
      <c r="I12" s="92" t="s">
        <v>30</v>
      </c>
      <c r="J12" s="93" t="s">
        <v>31</v>
      </c>
      <c r="K12" s="94" t="s">
        <v>32</v>
      </c>
      <c r="L12" s="95" t="s">
        <v>33</v>
      </c>
      <c r="M12" s="96" t="n">
        <v>7</v>
      </c>
      <c r="N12" s="97" t="n">
        <f aca="false">(D12*G12)*B12</f>
        <v>0</v>
      </c>
    </row>
    <row r="13" customFormat="false" ht="12.75" hidden="false" customHeight="false" outlineLevel="0" collapsed="false">
      <c r="A13" s="85" t="s">
        <v>34</v>
      </c>
      <c r="B13" s="86"/>
      <c r="C13" s="87" t="s">
        <v>29</v>
      </c>
      <c r="D13" s="87" t="n">
        <v>30</v>
      </c>
      <c r="E13" s="88" t="n">
        <v>2</v>
      </c>
      <c r="F13" s="89" t="n">
        <f aca="false">G13*130</f>
        <v>52</v>
      </c>
      <c r="G13" s="90" t="n">
        <v>0.4</v>
      </c>
      <c r="H13" s="91" t="n">
        <v>1</v>
      </c>
      <c r="I13" s="92" t="s">
        <v>30</v>
      </c>
      <c r="J13" s="93" t="s">
        <v>31</v>
      </c>
      <c r="K13" s="94" t="s">
        <v>35</v>
      </c>
      <c r="L13" s="95" t="s">
        <v>33</v>
      </c>
      <c r="M13" s="96" t="n">
        <v>7</v>
      </c>
      <c r="N13" s="97" t="n">
        <f aca="false">(D13*G13)*B13</f>
        <v>0</v>
      </c>
    </row>
    <row r="14" customFormat="false" ht="12.75" hidden="false" customHeight="false" outlineLevel="0" collapsed="false">
      <c r="A14" s="85" t="s">
        <v>36</v>
      </c>
      <c r="B14" s="86"/>
      <c r="C14" s="87" t="s">
        <v>29</v>
      </c>
      <c r="D14" s="87" t="n">
        <v>30</v>
      </c>
      <c r="E14" s="88" t="n">
        <v>2</v>
      </c>
      <c r="F14" s="89" t="n">
        <f aca="false">G14*130</f>
        <v>52</v>
      </c>
      <c r="G14" s="90" t="n">
        <v>0.4</v>
      </c>
      <c r="H14" s="91" t="n">
        <v>1</v>
      </c>
      <c r="I14" s="92" t="s">
        <v>30</v>
      </c>
      <c r="J14" s="93" t="s">
        <v>31</v>
      </c>
      <c r="K14" s="94" t="s">
        <v>37</v>
      </c>
      <c r="L14" s="95" t="s">
        <v>33</v>
      </c>
      <c r="M14" s="96" t="n">
        <v>7</v>
      </c>
      <c r="N14" s="97" t="n">
        <f aca="false">(D14*G14)*B14</f>
        <v>0</v>
      </c>
    </row>
    <row r="15" customFormat="false" ht="12.75" hidden="false" customHeight="false" outlineLevel="0" collapsed="false">
      <c r="A15" s="85" t="s">
        <v>38</v>
      </c>
      <c r="B15" s="86"/>
      <c r="C15" s="87" t="s">
        <v>29</v>
      </c>
      <c r="D15" s="87" t="n">
        <v>30</v>
      </c>
      <c r="E15" s="88" t="n">
        <v>2</v>
      </c>
      <c r="F15" s="89" t="n">
        <f aca="false">G15*130</f>
        <v>55</v>
      </c>
      <c r="G15" s="90" t="n">
        <v>0.42</v>
      </c>
      <c r="H15" s="91" t="n">
        <v>1</v>
      </c>
      <c r="I15" s="92" t="s">
        <v>30</v>
      </c>
      <c r="J15" s="93" t="s">
        <v>39</v>
      </c>
      <c r="K15" s="94" t="s">
        <v>40</v>
      </c>
      <c r="L15" s="95" t="s">
        <v>33</v>
      </c>
      <c r="M15" s="96" t="n">
        <v>7</v>
      </c>
      <c r="N15" s="97" t="n">
        <f aca="false">(D15*G15)*B15</f>
        <v>0</v>
      </c>
    </row>
    <row r="16" customFormat="false" ht="12.75" hidden="false" customHeight="false" outlineLevel="0" collapsed="false">
      <c r="A16" s="85" t="s">
        <v>41</v>
      </c>
      <c r="B16" s="86"/>
      <c r="C16" s="87" t="s">
        <v>29</v>
      </c>
      <c r="D16" s="87" t="n">
        <v>30</v>
      </c>
      <c r="E16" s="88" t="n">
        <v>2</v>
      </c>
      <c r="F16" s="89" t="n">
        <f aca="false">G16*130</f>
        <v>53</v>
      </c>
      <c r="G16" s="90" t="n">
        <v>0.41</v>
      </c>
      <c r="H16" s="91" t="n">
        <v>1</v>
      </c>
      <c r="I16" s="92" t="s">
        <v>30</v>
      </c>
      <c r="J16" s="93" t="s">
        <v>39</v>
      </c>
      <c r="K16" s="94" t="s">
        <v>42</v>
      </c>
      <c r="L16" s="95" t="s">
        <v>33</v>
      </c>
      <c r="M16" s="96" t="n">
        <v>7</v>
      </c>
      <c r="N16" s="97" t="n">
        <f aca="false">(D16*G16)*B16</f>
        <v>0</v>
      </c>
    </row>
    <row r="17" customFormat="false" ht="12.75" hidden="false" customHeight="false" outlineLevel="0" collapsed="false">
      <c r="A17" s="85" t="s">
        <v>43</v>
      </c>
      <c r="B17" s="86"/>
      <c r="C17" s="87" t="s">
        <v>29</v>
      </c>
      <c r="D17" s="87" t="n">
        <v>30</v>
      </c>
      <c r="E17" s="88" t="n">
        <v>2</v>
      </c>
      <c r="F17" s="89" t="n">
        <f aca="false">G17*130</f>
        <v>53</v>
      </c>
      <c r="G17" s="90" t="n">
        <v>0.41</v>
      </c>
      <c r="H17" s="91" t="n">
        <v>1</v>
      </c>
      <c r="I17" s="92" t="s">
        <v>30</v>
      </c>
      <c r="J17" s="93" t="s">
        <v>44</v>
      </c>
      <c r="K17" s="94" t="s">
        <v>45</v>
      </c>
      <c r="L17" s="95" t="s">
        <v>33</v>
      </c>
      <c r="M17" s="96" t="n">
        <v>7</v>
      </c>
      <c r="N17" s="97" t="n">
        <f aca="false">(D17*G17)*B17</f>
        <v>0</v>
      </c>
    </row>
    <row r="18" customFormat="false" ht="12.75" hidden="false" customHeight="false" outlineLevel="0" collapsed="false">
      <c r="A18" s="98" t="s">
        <v>46</v>
      </c>
      <c r="B18" s="86"/>
      <c r="C18" s="99" t="s">
        <v>29</v>
      </c>
      <c r="D18" s="87" t="n">
        <v>30</v>
      </c>
      <c r="E18" s="88" t="n">
        <v>2</v>
      </c>
      <c r="F18" s="89" t="n">
        <f aca="false">G18*130</f>
        <v>53</v>
      </c>
      <c r="G18" s="100" t="n">
        <v>0.41</v>
      </c>
      <c r="H18" s="91" t="n">
        <v>1</v>
      </c>
      <c r="I18" s="92" t="s">
        <v>30</v>
      </c>
      <c r="J18" s="101" t="s">
        <v>44</v>
      </c>
      <c r="K18" s="102" t="s">
        <v>47</v>
      </c>
      <c r="L18" s="95" t="s">
        <v>33</v>
      </c>
      <c r="M18" s="96" t="n">
        <v>7</v>
      </c>
      <c r="N18" s="97" t="n">
        <f aca="false">(D18*G18)*B18</f>
        <v>0</v>
      </c>
    </row>
    <row r="19" customFormat="false" ht="12.75" hidden="false" customHeight="false" outlineLevel="0" collapsed="false">
      <c r="A19" s="98" t="s">
        <v>48</v>
      </c>
      <c r="B19" s="86"/>
      <c r="C19" s="99" t="s">
        <v>29</v>
      </c>
      <c r="D19" s="87" t="n">
        <v>30</v>
      </c>
      <c r="E19" s="88" t="n">
        <v>2</v>
      </c>
      <c r="F19" s="89" t="n">
        <f aca="false">G19*130</f>
        <v>51</v>
      </c>
      <c r="G19" s="90" t="n">
        <v>0.39</v>
      </c>
      <c r="H19" s="91" t="n">
        <v>1</v>
      </c>
      <c r="I19" s="92" t="s">
        <v>30</v>
      </c>
      <c r="J19" s="101" t="s">
        <v>44</v>
      </c>
      <c r="K19" s="102" t="s">
        <v>49</v>
      </c>
      <c r="L19" s="95" t="s">
        <v>33</v>
      </c>
      <c r="M19" s="96" t="n">
        <v>7</v>
      </c>
      <c r="N19" s="97" t="n">
        <f aca="false">(D19*G19)*B19</f>
        <v>0</v>
      </c>
    </row>
    <row r="20" customFormat="false" ht="12.75" hidden="false" customHeight="false" outlineLevel="0" collapsed="false">
      <c r="A20" s="103" t="s">
        <v>50</v>
      </c>
      <c r="B20" s="86"/>
      <c r="C20" s="104" t="s">
        <v>29</v>
      </c>
      <c r="D20" s="87" t="n">
        <v>30</v>
      </c>
      <c r="E20" s="88" t="n">
        <v>2</v>
      </c>
      <c r="F20" s="89" t="n">
        <f aca="false">G20*130</f>
        <v>56</v>
      </c>
      <c r="G20" s="105" t="n">
        <v>0.43</v>
      </c>
      <c r="H20" s="91" t="n">
        <v>1</v>
      </c>
      <c r="I20" s="92" t="s">
        <v>30</v>
      </c>
      <c r="J20" s="106" t="s">
        <v>44</v>
      </c>
      <c r="K20" s="107" t="s">
        <v>51</v>
      </c>
      <c r="L20" s="95" t="s">
        <v>33</v>
      </c>
      <c r="M20" s="96" t="n">
        <v>7</v>
      </c>
      <c r="N20" s="108" t="n">
        <f aca="false">(D20*G20)*B20</f>
        <v>0</v>
      </c>
    </row>
    <row r="21" customFormat="false" ht="12.75" hidden="false" customHeight="false" outlineLevel="0" collapsed="false">
      <c r="A21" s="98" t="s">
        <v>52</v>
      </c>
      <c r="B21" s="86"/>
      <c r="C21" s="99" t="s">
        <v>29</v>
      </c>
      <c r="D21" s="87" t="n">
        <v>30</v>
      </c>
      <c r="E21" s="88" t="n">
        <v>2</v>
      </c>
      <c r="F21" s="89" t="n">
        <f aca="false">G21*130</f>
        <v>55</v>
      </c>
      <c r="G21" s="100" t="n">
        <v>0.42</v>
      </c>
      <c r="H21" s="91" t="n">
        <v>1</v>
      </c>
      <c r="I21" s="92" t="s">
        <v>30</v>
      </c>
      <c r="J21" s="101" t="s">
        <v>44</v>
      </c>
      <c r="K21" s="102" t="s">
        <v>53</v>
      </c>
      <c r="L21" s="95" t="s">
        <v>33</v>
      </c>
      <c r="M21" s="96" t="n">
        <v>7</v>
      </c>
      <c r="N21" s="97" t="n">
        <f aca="false">(D21*G21)*B21</f>
        <v>0</v>
      </c>
    </row>
    <row r="22" customFormat="false" ht="12.75" hidden="false" customHeight="false" outlineLevel="0" collapsed="false">
      <c r="A22" s="98" t="s">
        <v>54</v>
      </c>
      <c r="B22" s="86"/>
      <c r="C22" s="99" t="s">
        <v>29</v>
      </c>
      <c r="D22" s="87" t="n">
        <v>30</v>
      </c>
      <c r="E22" s="88" t="n">
        <v>2</v>
      </c>
      <c r="F22" s="89" t="n">
        <f aca="false">G22*130</f>
        <v>59</v>
      </c>
      <c r="G22" s="100" t="n">
        <v>0.45</v>
      </c>
      <c r="H22" s="91" t="n">
        <v>1</v>
      </c>
      <c r="I22" s="92" t="s">
        <v>30</v>
      </c>
      <c r="J22" s="101" t="s">
        <v>55</v>
      </c>
      <c r="K22" s="102" t="s">
        <v>56</v>
      </c>
      <c r="L22" s="95" t="s">
        <v>33</v>
      </c>
      <c r="M22" s="96" t="n">
        <v>7</v>
      </c>
      <c r="N22" s="97" t="n">
        <f aca="false">(D22*G22)*B22</f>
        <v>0</v>
      </c>
    </row>
    <row r="23" customFormat="false" ht="12.75" hidden="false" customHeight="false" outlineLevel="0" collapsed="false">
      <c r="A23" s="98" t="s">
        <v>57</v>
      </c>
      <c r="B23" s="86"/>
      <c r="C23" s="99" t="s">
        <v>29</v>
      </c>
      <c r="D23" s="87" t="n">
        <v>30</v>
      </c>
      <c r="E23" s="88" t="n">
        <v>2</v>
      </c>
      <c r="F23" s="89" t="n">
        <f aca="false">G23*130</f>
        <v>56</v>
      </c>
      <c r="G23" s="100" t="n">
        <v>0.43</v>
      </c>
      <c r="H23" s="91" t="n">
        <v>1</v>
      </c>
      <c r="I23" s="92" t="s">
        <v>30</v>
      </c>
      <c r="J23" s="101" t="s">
        <v>55</v>
      </c>
      <c r="K23" s="102" t="s">
        <v>58</v>
      </c>
      <c r="L23" s="95" t="s">
        <v>33</v>
      </c>
      <c r="M23" s="96" t="n">
        <v>7</v>
      </c>
      <c r="N23" s="97" t="n">
        <f aca="false">(D23*G23)*B23</f>
        <v>0</v>
      </c>
    </row>
    <row r="24" customFormat="false" ht="12.75" hidden="false" customHeight="false" outlineLevel="0" collapsed="false">
      <c r="A24" s="85" t="s">
        <v>59</v>
      </c>
      <c r="B24" s="109"/>
      <c r="C24" s="110" t="s">
        <v>29</v>
      </c>
      <c r="D24" s="110" t="n">
        <v>30</v>
      </c>
      <c r="E24" s="111" t="n">
        <v>2</v>
      </c>
      <c r="F24" s="89" t="n">
        <f aca="false">G24*130</f>
        <v>56</v>
      </c>
      <c r="G24" s="112" t="n">
        <v>0.43</v>
      </c>
      <c r="H24" s="113" t="n">
        <v>1</v>
      </c>
      <c r="I24" s="114" t="s">
        <v>30</v>
      </c>
      <c r="J24" s="115" t="s">
        <v>60</v>
      </c>
      <c r="K24" s="116" t="s">
        <v>61</v>
      </c>
      <c r="L24" s="117" t="s">
        <v>33</v>
      </c>
      <c r="M24" s="96" t="n">
        <v>7</v>
      </c>
      <c r="N24" s="97" t="n">
        <f aca="false">(D24*G24)*B24</f>
        <v>0</v>
      </c>
    </row>
    <row r="25" customFormat="false" ht="12.75" hidden="false" customHeight="false" outlineLevel="0" collapsed="false">
      <c r="A25" s="85" t="s">
        <v>62</v>
      </c>
      <c r="B25" s="109"/>
      <c r="C25" s="110" t="s">
        <v>29</v>
      </c>
      <c r="D25" s="110" t="n">
        <v>30</v>
      </c>
      <c r="E25" s="111" t="n">
        <v>2</v>
      </c>
      <c r="F25" s="89" t="n">
        <f aca="false">G25*130</f>
        <v>56</v>
      </c>
      <c r="G25" s="112" t="n">
        <v>0.43</v>
      </c>
      <c r="H25" s="113" t="n">
        <v>1</v>
      </c>
      <c r="I25" s="114" t="s">
        <v>30</v>
      </c>
      <c r="J25" s="115" t="s">
        <v>60</v>
      </c>
      <c r="K25" s="116" t="s">
        <v>63</v>
      </c>
      <c r="L25" s="117" t="s">
        <v>33</v>
      </c>
      <c r="M25" s="96" t="n">
        <v>7</v>
      </c>
      <c r="N25" s="97" t="n">
        <f aca="false">(D25*G25)*B25</f>
        <v>0</v>
      </c>
    </row>
    <row r="26" customFormat="false" ht="12.75" hidden="false" customHeight="false" outlineLevel="0" collapsed="false">
      <c r="A26" s="85" t="s">
        <v>64</v>
      </c>
      <c r="B26" s="109"/>
      <c r="C26" s="110" t="s">
        <v>29</v>
      </c>
      <c r="D26" s="110" t="n">
        <v>30</v>
      </c>
      <c r="E26" s="111" t="n">
        <v>2</v>
      </c>
      <c r="F26" s="89" t="n">
        <f aca="false">G26*130</f>
        <v>56</v>
      </c>
      <c r="G26" s="112" t="n">
        <v>0.43</v>
      </c>
      <c r="H26" s="113" t="n">
        <v>1</v>
      </c>
      <c r="I26" s="114" t="s">
        <v>30</v>
      </c>
      <c r="J26" s="115" t="s">
        <v>60</v>
      </c>
      <c r="K26" s="116" t="s">
        <v>65</v>
      </c>
      <c r="L26" s="117" t="s">
        <v>33</v>
      </c>
      <c r="M26" s="96" t="n">
        <v>7</v>
      </c>
      <c r="N26" s="97" t="n">
        <f aca="false">(D26*G26)*B26</f>
        <v>0</v>
      </c>
    </row>
    <row r="27" customFormat="false" ht="12.75" hidden="false" customHeight="false" outlineLevel="0" collapsed="false">
      <c r="A27" s="85" t="s">
        <v>66</v>
      </c>
      <c r="B27" s="109"/>
      <c r="C27" s="110" t="s">
        <v>29</v>
      </c>
      <c r="D27" s="110" t="n">
        <v>30</v>
      </c>
      <c r="E27" s="111" t="n">
        <v>2</v>
      </c>
      <c r="F27" s="89" t="n">
        <f aca="false">G27*130</f>
        <v>56</v>
      </c>
      <c r="G27" s="112" t="n">
        <v>0.43</v>
      </c>
      <c r="H27" s="113" t="n">
        <v>1</v>
      </c>
      <c r="I27" s="114" t="s">
        <v>30</v>
      </c>
      <c r="J27" s="115" t="s">
        <v>60</v>
      </c>
      <c r="K27" s="116" t="s">
        <v>67</v>
      </c>
      <c r="L27" s="117" t="s">
        <v>33</v>
      </c>
      <c r="M27" s="96" t="n">
        <v>7</v>
      </c>
      <c r="N27" s="97" t="n">
        <f aca="false">(D27*G27)*B27</f>
        <v>0</v>
      </c>
    </row>
    <row r="28" customFormat="false" ht="12.75" hidden="false" customHeight="false" outlineLevel="0" collapsed="false">
      <c r="A28" s="85" t="s">
        <v>68</v>
      </c>
      <c r="B28" s="109"/>
      <c r="C28" s="110" t="s">
        <v>29</v>
      </c>
      <c r="D28" s="110" t="n">
        <v>30</v>
      </c>
      <c r="E28" s="111" t="n">
        <v>2</v>
      </c>
      <c r="F28" s="89" t="n">
        <f aca="false">G28*130</f>
        <v>55</v>
      </c>
      <c r="G28" s="112" t="n">
        <v>0.42</v>
      </c>
      <c r="H28" s="113" t="n">
        <v>1</v>
      </c>
      <c r="I28" s="114" t="s">
        <v>30</v>
      </c>
      <c r="J28" s="115" t="s">
        <v>60</v>
      </c>
      <c r="K28" s="116" t="s">
        <v>69</v>
      </c>
      <c r="L28" s="117" t="s">
        <v>33</v>
      </c>
      <c r="M28" s="96" t="n">
        <v>8</v>
      </c>
      <c r="N28" s="97" t="n">
        <f aca="false">(D28*G28)*B28</f>
        <v>0</v>
      </c>
    </row>
    <row r="29" customFormat="false" ht="12.75" hidden="false" customHeight="false" outlineLevel="0" collapsed="false">
      <c r="A29" s="85" t="s">
        <v>70</v>
      </c>
      <c r="B29" s="109"/>
      <c r="C29" s="110" t="s">
        <v>29</v>
      </c>
      <c r="D29" s="110" t="n">
        <v>30</v>
      </c>
      <c r="E29" s="111" t="n">
        <v>2</v>
      </c>
      <c r="F29" s="89" t="n">
        <f aca="false">G29*130</f>
        <v>57</v>
      </c>
      <c r="G29" s="112" t="n">
        <v>0.44</v>
      </c>
      <c r="H29" s="113" t="n">
        <v>1</v>
      </c>
      <c r="I29" s="114" t="s">
        <v>30</v>
      </c>
      <c r="J29" s="115" t="s">
        <v>71</v>
      </c>
      <c r="K29" s="116" t="s">
        <v>72</v>
      </c>
      <c r="L29" s="117" t="s">
        <v>33</v>
      </c>
      <c r="M29" s="96" t="n">
        <v>8</v>
      </c>
      <c r="N29" s="97" t="n">
        <f aca="false">(D29*G29)*B29</f>
        <v>0</v>
      </c>
    </row>
    <row r="30" customFormat="false" ht="12.75" hidden="false" customHeight="false" outlineLevel="0" collapsed="false">
      <c r="A30" s="98" t="s">
        <v>73</v>
      </c>
      <c r="B30" s="109"/>
      <c r="C30" s="118" t="s">
        <v>29</v>
      </c>
      <c r="D30" s="110" t="n">
        <v>30</v>
      </c>
      <c r="E30" s="111" t="n">
        <v>2</v>
      </c>
      <c r="F30" s="89" t="n">
        <f aca="false">G30*130</f>
        <v>55</v>
      </c>
      <c r="G30" s="119" t="n">
        <v>0.42</v>
      </c>
      <c r="H30" s="113" t="n">
        <v>1</v>
      </c>
      <c r="I30" s="114" t="s">
        <v>30</v>
      </c>
      <c r="J30" s="120" t="s">
        <v>71</v>
      </c>
      <c r="K30" s="121" t="s">
        <v>74</v>
      </c>
      <c r="L30" s="117" t="s">
        <v>33</v>
      </c>
      <c r="M30" s="96" t="n">
        <v>8</v>
      </c>
      <c r="N30" s="97" t="n">
        <f aca="false">(D30*G30)*B30</f>
        <v>0</v>
      </c>
    </row>
    <row r="31" customFormat="false" ht="12.75" hidden="false" customHeight="false" outlineLevel="0" collapsed="false">
      <c r="A31" s="98" t="s">
        <v>75</v>
      </c>
      <c r="B31" s="109"/>
      <c r="C31" s="118" t="s">
        <v>29</v>
      </c>
      <c r="D31" s="110" t="n">
        <v>30</v>
      </c>
      <c r="E31" s="111" t="n">
        <v>2</v>
      </c>
      <c r="F31" s="89" t="n">
        <f aca="false">G31*130</f>
        <v>59</v>
      </c>
      <c r="G31" s="112" t="n">
        <v>0.45</v>
      </c>
      <c r="H31" s="113" t="n">
        <v>1</v>
      </c>
      <c r="I31" s="114" t="s">
        <v>30</v>
      </c>
      <c r="J31" s="120" t="s">
        <v>71</v>
      </c>
      <c r="K31" s="121" t="s">
        <v>76</v>
      </c>
      <c r="L31" s="117" t="s">
        <v>33</v>
      </c>
      <c r="M31" s="96" t="n">
        <v>8</v>
      </c>
      <c r="N31" s="97" t="n">
        <f aca="false">(D31*G31)*B31</f>
        <v>0</v>
      </c>
    </row>
    <row r="32" customFormat="false" ht="12.75" hidden="false" customHeight="false" outlineLevel="0" collapsed="false">
      <c r="A32" s="103" t="s">
        <v>77</v>
      </c>
      <c r="B32" s="109"/>
      <c r="C32" s="122" t="s">
        <v>29</v>
      </c>
      <c r="D32" s="110" t="n">
        <v>30</v>
      </c>
      <c r="E32" s="111" t="n">
        <v>2</v>
      </c>
      <c r="F32" s="89" t="n">
        <f aca="false">G32*130</f>
        <v>55</v>
      </c>
      <c r="G32" s="123" t="n">
        <v>0.42</v>
      </c>
      <c r="H32" s="113" t="n">
        <v>1</v>
      </c>
      <c r="I32" s="114" t="s">
        <v>30</v>
      </c>
      <c r="J32" s="124" t="s">
        <v>71</v>
      </c>
      <c r="K32" s="125" t="s">
        <v>78</v>
      </c>
      <c r="L32" s="117" t="s">
        <v>33</v>
      </c>
      <c r="M32" s="96" t="n">
        <v>8</v>
      </c>
      <c r="N32" s="108" t="n">
        <f aca="false">(D32*G32)*B32</f>
        <v>0</v>
      </c>
    </row>
    <row r="33" customFormat="false" ht="12.75" hidden="false" customHeight="false" outlineLevel="0" collapsed="false">
      <c r="A33" s="98" t="s">
        <v>79</v>
      </c>
      <c r="B33" s="109"/>
      <c r="C33" s="118" t="s">
        <v>29</v>
      </c>
      <c r="D33" s="110" t="n">
        <v>30</v>
      </c>
      <c r="E33" s="111" t="n">
        <v>2</v>
      </c>
      <c r="F33" s="89" t="n">
        <f aca="false">G33*130</f>
        <v>55</v>
      </c>
      <c r="G33" s="119" t="n">
        <v>0.42</v>
      </c>
      <c r="H33" s="113" t="n">
        <v>1</v>
      </c>
      <c r="I33" s="114" t="s">
        <v>30</v>
      </c>
      <c r="J33" s="120" t="s">
        <v>80</v>
      </c>
      <c r="K33" s="121" t="s">
        <v>81</v>
      </c>
      <c r="L33" s="117" t="s">
        <v>33</v>
      </c>
      <c r="M33" s="96" t="n">
        <v>8</v>
      </c>
      <c r="N33" s="97" t="n">
        <f aca="false">(D33*G33)*B33</f>
        <v>0</v>
      </c>
    </row>
    <row r="34" customFormat="false" ht="12.75" hidden="false" customHeight="false" outlineLevel="0" collapsed="false">
      <c r="A34" s="98" t="s">
        <v>82</v>
      </c>
      <c r="B34" s="109"/>
      <c r="C34" s="118" t="s">
        <v>29</v>
      </c>
      <c r="D34" s="110" t="n">
        <v>30</v>
      </c>
      <c r="E34" s="111" t="n">
        <v>2</v>
      </c>
      <c r="F34" s="89" t="n">
        <f aca="false">G34*130</f>
        <v>59</v>
      </c>
      <c r="G34" s="119" t="n">
        <v>0.45</v>
      </c>
      <c r="H34" s="113" t="n">
        <v>1</v>
      </c>
      <c r="I34" s="114" t="s">
        <v>30</v>
      </c>
      <c r="J34" s="120" t="s">
        <v>80</v>
      </c>
      <c r="K34" s="121" t="s">
        <v>83</v>
      </c>
      <c r="L34" s="117" t="s">
        <v>33</v>
      </c>
      <c r="M34" s="96" t="n">
        <v>8</v>
      </c>
      <c r="N34" s="97" t="n">
        <f aca="false">(D34*G34)*B34</f>
        <v>0</v>
      </c>
    </row>
    <row r="35" customFormat="false" ht="12.75" hidden="false" customHeight="false" outlineLevel="0" collapsed="false">
      <c r="A35" s="98" t="s">
        <v>84</v>
      </c>
      <c r="B35" s="109"/>
      <c r="C35" s="118" t="s">
        <v>29</v>
      </c>
      <c r="D35" s="110" t="n">
        <v>30</v>
      </c>
      <c r="E35" s="111" t="n">
        <v>2</v>
      </c>
      <c r="F35" s="89" t="n">
        <f aca="false">G35*130</f>
        <v>59</v>
      </c>
      <c r="G35" s="119" t="n">
        <v>0.45</v>
      </c>
      <c r="H35" s="113" t="n">
        <v>1</v>
      </c>
      <c r="I35" s="114" t="s">
        <v>30</v>
      </c>
      <c r="J35" s="120" t="s">
        <v>80</v>
      </c>
      <c r="K35" s="121" t="s">
        <v>85</v>
      </c>
      <c r="L35" s="117" t="s">
        <v>33</v>
      </c>
      <c r="M35" s="96" t="n">
        <v>8</v>
      </c>
      <c r="N35" s="97" t="n">
        <f aca="false">(D35*G35)*B35</f>
        <v>0</v>
      </c>
    </row>
    <row r="36" customFormat="false" ht="12.75" hidden="false" customHeight="false" outlineLevel="0" collapsed="false">
      <c r="A36" s="85" t="s">
        <v>86</v>
      </c>
      <c r="B36" s="109"/>
      <c r="C36" s="110" t="s">
        <v>29</v>
      </c>
      <c r="D36" s="110" t="n">
        <v>30</v>
      </c>
      <c r="E36" s="111" t="n">
        <v>2</v>
      </c>
      <c r="F36" s="89" t="n">
        <f aca="false">G36*130</f>
        <v>60</v>
      </c>
      <c r="G36" s="112" t="n">
        <v>0.46</v>
      </c>
      <c r="H36" s="113" t="n">
        <v>1</v>
      </c>
      <c r="I36" s="114" t="s">
        <v>30</v>
      </c>
      <c r="J36" s="115" t="s">
        <v>87</v>
      </c>
      <c r="K36" s="116" t="s">
        <v>88</v>
      </c>
      <c r="L36" s="117" t="s">
        <v>33</v>
      </c>
      <c r="M36" s="96" t="n">
        <v>8</v>
      </c>
      <c r="N36" s="97" t="n">
        <f aca="false">(D36*G36)*B36</f>
        <v>0</v>
      </c>
    </row>
    <row r="37" customFormat="false" ht="12.75" hidden="false" customHeight="false" outlineLevel="0" collapsed="false">
      <c r="A37" s="85" t="s">
        <v>89</v>
      </c>
      <c r="B37" s="109"/>
      <c r="C37" s="110" t="s">
        <v>29</v>
      </c>
      <c r="D37" s="110" t="n">
        <v>30</v>
      </c>
      <c r="E37" s="111" t="n">
        <v>2</v>
      </c>
      <c r="F37" s="89" t="n">
        <f aca="false">G37*130</f>
        <v>60</v>
      </c>
      <c r="G37" s="112" t="n">
        <v>0.46</v>
      </c>
      <c r="H37" s="113" t="n">
        <v>1</v>
      </c>
      <c r="I37" s="114" t="s">
        <v>30</v>
      </c>
      <c r="J37" s="115" t="s">
        <v>87</v>
      </c>
      <c r="K37" s="116" t="s">
        <v>90</v>
      </c>
      <c r="L37" s="117" t="s">
        <v>33</v>
      </c>
      <c r="M37" s="96" t="n">
        <v>8</v>
      </c>
      <c r="N37" s="97" t="n">
        <f aca="false">(D37*G37)*B37</f>
        <v>0</v>
      </c>
    </row>
    <row r="38" customFormat="false" ht="12.75" hidden="false" customHeight="false" outlineLevel="0" collapsed="false">
      <c r="A38" s="85" t="s">
        <v>91</v>
      </c>
      <c r="B38" s="109"/>
      <c r="C38" s="110" t="s">
        <v>29</v>
      </c>
      <c r="D38" s="110" t="n">
        <v>30</v>
      </c>
      <c r="E38" s="111" t="n">
        <v>2</v>
      </c>
      <c r="F38" s="89" t="n">
        <f aca="false">G38*130</f>
        <v>56</v>
      </c>
      <c r="G38" s="112" t="n">
        <v>0.43</v>
      </c>
      <c r="H38" s="113" t="n">
        <v>1</v>
      </c>
      <c r="I38" s="114" t="s">
        <v>30</v>
      </c>
      <c r="J38" s="115" t="s">
        <v>87</v>
      </c>
      <c r="K38" s="116" t="s">
        <v>92</v>
      </c>
      <c r="L38" s="117" t="s">
        <v>33</v>
      </c>
      <c r="M38" s="96" t="n">
        <v>8</v>
      </c>
      <c r="N38" s="97" t="n">
        <f aca="false">(D38*G38)*B38</f>
        <v>0</v>
      </c>
    </row>
    <row r="39" customFormat="false" ht="12.75" hidden="false" customHeight="false" outlineLevel="0" collapsed="false">
      <c r="A39" s="76"/>
      <c r="B39" s="77"/>
      <c r="C39" s="126"/>
      <c r="D39" s="126"/>
      <c r="E39" s="127"/>
      <c r="F39" s="89" t="n">
        <f aca="false">G39*130</f>
        <v>0</v>
      </c>
      <c r="G39" s="128"/>
      <c r="H39" s="129"/>
      <c r="I39" s="130"/>
      <c r="J39" s="127"/>
      <c r="K39" s="128" t="s">
        <v>93</v>
      </c>
      <c r="L39" s="127"/>
      <c r="M39" s="131"/>
      <c r="N39" s="84" t="s">
        <v>5</v>
      </c>
    </row>
    <row r="40" customFormat="false" ht="12.75" hidden="false" customHeight="false" outlineLevel="0" collapsed="false">
      <c r="A40" s="98" t="s">
        <v>94</v>
      </c>
      <c r="B40" s="109"/>
      <c r="C40" s="118" t="s">
        <v>29</v>
      </c>
      <c r="D40" s="110" t="n">
        <v>30</v>
      </c>
      <c r="E40" s="111" t="n">
        <v>2</v>
      </c>
      <c r="F40" s="89" t="n">
        <f aca="false">G40*130</f>
        <v>51</v>
      </c>
      <c r="G40" s="112" t="n">
        <v>0.39</v>
      </c>
      <c r="H40" s="113" t="n">
        <v>1</v>
      </c>
      <c r="I40" s="114" t="s">
        <v>30</v>
      </c>
      <c r="J40" s="120" t="s">
        <v>95</v>
      </c>
      <c r="K40" s="121" t="s">
        <v>96</v>
      </c>
      <c r="L40" s="132" t="s">
        <v>97</v>
      </c>
      <c r="M40" s="96" t="n">
        <v>8</v>
      </c>
      <c r="N40" s="97" t="n">
        <f aca="false">(D40*G40)*B40</f>
        <v>0</v>
      </c>
    </row>
    <row r="41" customFormat="false" ht="12.75" hidden="false" customHeight="false" outlineLevel="0" collapsed="false">
      <c r="A41" s="98" t="s">
        <v>98</v>
      </c>
      <c r="B41" s="109"/>
      <c r="C41" s="118" t="s">
        <v>29</v>
      </c>
      <c r="D41" s="110" t="n">
        <v>30</v>
      </c>
      <c r="E41" s="111" t="n">
        <v>2</v>
      </c>
      <c r="F41" s="89" t="n">
        <f aca="false">G41*130</f>
        <v>51</v>
      </c>
      <c r="G41" s="112" t="n">
        <v>0.39</v>
      </c>
      <c r="H41" s="113" t="n">
        <v>1</v>
      </c>
      <c r="I41" s="114" t="s">
        <v>30</v>
      </c>
      <c r="J41" s="120" t="s">
        <v>95</v>
      </c>
      <c r="K41" s="121" t="s">
        <v>99</v>
      </c>
      <c r="L41" s="132" t="s">
        <v>97</v>
      </c>
      <c r="M41" s="96" t="n">
        <v>8</v>
      </c>
      <c r="N41" s="97" t="n">
        <f aca="false">(D41*G41)*B41</f>
        <v>0</v>
      </c>
    </row>
    <row r="42" customFormat="false" ht="12.75" hidden="false" customHeight="false" outlineLevel="0" collapsed="false">
      <c r="A42" s="98" t="s">
        <v>100</v>
      </c>
      <c r="B42" s="109"/>
      <c r="C42" s="118" t="s">
        <v>29</v>
      </c>
      <c r="D42" s="110" t="n">
        <v>30</v>
      </c>
      <c r="E42" s="111" t="n">
        <v>2</v>
      </c>
      <c r="F42" s="89" t="n">
        <f aca="false">G42*130</f>
        <v>66</v>
      </c>
      <c r="G42" s="119" t="n">
        <v>0.51</v>
      </c>
      <c r="H42" s="113" t="n">
        <v>1</v>
      </c>
      <c r="I42" s="114" t="s">
        <v>30</v>
      </c>
      <c r="J42" s="120" t="s">
        <v>101</v>
      </c>
      <c r="K42" s="121" t="s">
        <v>102</v>
      </c>
      <c r="L42" s="132" t="s">
        <v>103</v>
      </c>
      <c r="M42" s="96" t="n">
        <v>8</v>
      </c>
      <c r="N42" s="97" t="n">
        <f aca="false">(D42*G42)*B42</f>
        <v>0</v>
      </c>
    </row>
    <row r="43" customFormat="false" ht="12.75" hidden="false" customHeight="false" outlineLevel="0" collapsed="false">
      <c r="A43" s="98" t="s">
        <v>104</v>
      </c>
      <c r="B43" s="109"/>
      <c r="C43" s="118" t="s">
        <v>29</v>
      </c>
      <c r="D43" s="110" t="n">
        <v>30</v>
      </c>
      <c r="E43" s="111" t="n">
        <v>2</v>
      </c>
      <c r="F43" s="89" t="n">
        <f aca="false">G43*130</f>
        <v>56</v>
      </c>
      <c r="G43" s="119" t="n">
        <v>0.43</v>
      </c>
      <c r="H43" s="113" t="n">
        <v>1</v>
      </c>
      <c r="I43" s="114" t="s">
        <v>30</v>
      </c>
      <c r="J43" s="120" t="s">
        <v>101</v>
      </c>
      <c r="K43" s="121" t="s">
        <v>105</v>
      </c>
      <c r="L43" s="132" t="s">
        <v>103</v>
      </c>
      <c r="M43" s="96" t="n">
        <v>8</v>
      </c>
      <c r="N43" s="97" t="n">
        <f aca="false">(D43*G43)*B43</f>
        <v>0</v>
      </c>
    </row>
    <row r="44" customFormat="false" ht="12.75" hidden="false" customHeight="false" outlineLevel="0" collapsed="false">
      <c r="A44" s="98" t="s">
        <v>106</v>
      </c>
      <c r="B44" s="109"/>
      <c r="C44" s="118" t="s">
        <v>29</v>
      </c>
      <c r="D44" s="110" t="n">
        <v>30</v>
      </c>
      <c r="E44" s="111" t="n">
        <v>2</v>
      </c>
      <c r="F44" s="89" t="n">
        <f aca="false">G44*130</f>
        <v>52</v>
      </c>
      <c r="G44" s="119" t="n">
        <v>0.4</v>
      </c>
      <c r="H44" s="113" t="n">
        <v>1</v>
      </c>
      <c r="I44" s="114" t="s">
        <v>30</v>
      </c>
      <c r="J44" s="120" t="s">
        <v>101</v>
      </c>
      <c r="K44" s="121" t="s">
        <v>107</v>
      </c>
      <c r="L44" s="132" t="s">
        <v>103</v>
      </c>
      <c r="M44" s="96" t="n">
        <v>8</v>
      </c>
      <c r="N44" s="97" t="n">
        <f aca="false">(D44*G44)*B44</f>
        <v>0</v>
      </c>
    </row>
    <row r="45" customFormat="false" ht="12.75" hidden="false" customHeight="false" outlineLevel="0" collapsed="false">
      <c r="A45" s="98" t="s">
        <v>108</v>
      </c>
      <c r="B45" s="109"/>
      <c r="C45" s="118" t="s">
        <v>29</v>
      </c>
      <c r="D45" s="110" t="n">
        <v>30</v>
      </c>
      <c r="E45" s="111" t="n">
        <v>2</v>
      </c>
      <c r="F45" s="89" t="n">
        <f aca="false">G45*130</f>
        <v>65</v>
      </c>
      <c r="G45" s="119" t="n">
        <v>0.5</v>
      </c>
      <c r="H45" s="113" t="n">
        <v>1</v>
      </c>
      <c r="I45" s="114" t="s">
        <v>30</v>
      </c>
      <c r="J45" s="120" t="s">
        <v>60</v>
      </c>
      <c r="K45" s="121" t="s">
        <v>109</v>
      </c>
      <c r="L45" s="132" t="s">
        <v>103</v>
      </c>
      <c r="M45" s="96" t="n">
        <v>9</v>
      </c>
      <c r="N45" s="97" t="n">
        <f aca="false">(D45*G45)*B45</f>
        <v>0</v>
      </c>
    </row>
    <row r="46" customFormat="false" ht="12.75" hidden="false" customHeight="false" outlineLevel="0" collapsed="false">
      <c r="A46" s="98" t="s">
        <v>110</v>
      </c>
      <c r="B46" s="109"/>
      <c r="C46" s="118" t="s">
        <v>29</v>
      </c>
      <c r="D46" s="110" t="n">
        <v>30</v>
      </c>
      <c r="E46" s="111" t="n">
        <v>2</v>
      </c>
      <c r="F46" s="89" t="n">
        <f aca="false">G46*130</f>
        <v>56</v>
      </c>
      <c r="G46" s="119" t="n">
        <v>0.43</v>
      </c>
      <c r="H46" s="113" t="n">
        <v>1</v>
      </c>
      <c r="I46" s="114" t="s">
        <v>30</v>
      </c>
      <c r="J46" s="120" t="s">
        <v>60</v>
      </c>
      <c r="K46" s="121" t="s">
        <v>111</v>
      </c>
      <c r="L46" s="132" t="s">
        <v>97</v>
      </c>
      <c r="M46" s="96" t="n">
        <v>9</v>
      </c>
      <c r="N46" s="97" t="n">
        <f aca="false">(D46*G46)*B46</f>
        <v>0</v>
      </c>
    </row>
    <row r="47" customFormat="false" ht="12.75" hidden="false" customHeight="false" outlineLevel="0" collapsed="false">
      <c r="A47" s="76"/>
      <c r="B47" s="77"/>
      <c r="C47" s="126"/>
      <c r="D47" s="126"/>
      <c r="E47" s="127"/>
      <c r="F47" s="89" t="n">
        <f aca="false">G47*130</f>
        <v>0</v>
      </c>
      <c r="G47" s="128"/>
      <c r="H47" s="129"/>
      <c r="I47" s="130"/>
      <c r="J47" s="127"/>
      <c r="K47" s="128" t="s">
        <v>112</v>
      </c>
      <c r="L47" s="127"/>
      <c r="M47" s="131"/>
      <c r="N47" s="84" t="s">
        <v>5</v>
      </c>
    </row>
    <row r="48" customFormat="false" ht="12.75" hidden="false" customHeight="false" outlineLevel="0" collapsed="false">
      <c r="A48" s="98" t="s">
        <v>113</v>
      </c>
      <c r="B48" s="109"/>
      <c r="C48" s="118" t="s">
        <v>29</v>
      </c>
      <c r="D48" s="110" t="n">
        <v>25</v>
      </c>
      <c r="E48" s="111" t="n">
        <v>1</v>
      </c>
      <c r="F48" s="89" t="n">
        <f aca="false">G48*130</f>
        <v>60</v>
      </c>
      <c r="G48" s="119" t="n">
        <v>0.46</v>
      </c>
      <c r="H48" s="113" t="n">
        <v>1</v>
      </c>
      <c r="I48" s="114" t="s">
        <v>30</v>
      </c>
      <c r="J48" s="120"/>
      <c r="K48" s="121" t="s">
        <v>114</v>
      </c>
      <c r="L48" s="132" t="s">
        <v>115</v>
      </c>
      <c r="M48" s="96" t="n">
        <v>9</v>
      </c>
      <c r="N48" s="97" t="n">
        <f aca="false">(D48*G48)*B48</f>
        <v>0</v>
      </c>
    </row>
    <row r="49" customFormat="false" ht="12.75" hidden="false" customHeight="false" outlineLevel="0" collapsed="false">
      <c r="A49" s="98" t="s">
        <v>116</v>
      </c>
      <c r="B49" s="109"/>
      <c r="C49" s="118" t="s">
        <v>29</v>
      </c>
      <c r="D49" s="110" t="n">
        <v>25</v>
      </c>
      <c r="E49" s="111" t="n">
        <v>1</v>
      </c>
      <c r="F49" s="89" t="n">
        <f aca="false">G49*130</f>
        <v>57</v>
      </c>
      <c r="G49" s="119" t="n">
        <v>0.44</v>
      </c>
      <c r="H49" s="113" t="n">
        <v>1</v>
      </c>
      <c r="I49" s="114" t="s">
        <v>30</v>
      </c>
      <c r="J49" s="120"/>
      <c r="K49" s="121" t="s">
        <v>117</v>
      </c>
      <c r="L49" s="132" t="s">
        <v>115</v>
      </c>
      <c r="M49" s="96" t="n">
        <v>9</v>
      </c>
      <c r="N49" s="97" t="n">
        <f aca="false">(D49*G49)*B49</f>
        <v>0</v>
      </c>
    </row>
    <row r="50" customFormat="false" ht="12.75" hidden="false" customHeight="false" outlineLevel="0" collapsed="false">
      <c r="A50" s="98" t="s">
        <v>118</v>
      </c>
      <c r="B50" s="109"/>
      <c r="C50" s="118" t="s">
        <v>29</v>
      </c>
      <c r="D50" s="110" t="n">
        <v>25</v>
      </c>
      <c r="E50" s="111" t="n">
        <v>1</v>
      </c>
      <c r="F50" s="89" t="n">
        <f aca="false">G50*130</f>
        <v>57</v>
      </c>
      <c r="G50" s="119" t="n">
        <v>0.44</v>
      </c>
      <c r="H50" s="113" t="n">
        <v>1</v>
      </c>
      <c r="I50" s="114" t="s">
        <v>30</v>
      </c>
      <c r="J50" s="120"/>
      <c r="K50" s="121" t="s">
        <v>119</v>
      </c>
      <c r="L50" s="132" t="s">
        <v>115</v>
      </c>
      <c r="M50" s="96" t="n">
        <v>9</v>
      </c>
      <c r="N50" s="97" t="n">
        <f aca="false">(D50*G50)*B50</f>
        <v>0</v>
      </c>
    </row>
    <row r="51" customFormat="false" ht="12.75" hidden="false" customHeight="false" outlineLevel="0" collapsed="false">
      <c r="A51" s="98" t="s">
        <v>120</v>
      </c>
      <c r="B51" s="109"/>
      <c r="C51" s="118" t="s">
        <v>29</v>
      </c>
      <c r="D51" s="110" t="n">
        <v>25</v>
      </c>
      <c r="E51" s="111" t="n">
        <v>1</v>
      </c>
      <c r="F51" s="89" t="n">
        <f aca="false">G51*130</f>
        <v>59</v>
      </c>
      <c r="G51" s="119" t="n">
        <v>0.45</v>
      </c>
      <c r="H51" s="113" t="n">
        <v>1</v>
      </c>
      <c r="I51" s="114" t="s">
        <v>30</v>
      </c>
      <c r="J51" s="120"/>
      <c r="K51" s="121" t="s">
        <v>121</v>
      </c>
      <c r="L51" s="132" t="s">
        <v>115</v>
      </c>
      <c r="M51" s="96" t="n">
        <v>9</v>
      </c>
      <c r="N51" s="97" t="n">
        <f aca="false">(D51*G51)*B51</f>
        <v>0</v>
      </c>
    </row>
    <row r="52" customFormat="false" ht="12.75" hidden="false" customHeight="false" outlineLevel="0" collapsed="false">
      <c r="A52" s="98" t="s">
        <v>122</v>
      </c>
      <c r="B52" s="109"/>
      <c r="C52" s="118" t="s">
        <v>29</v>
      </c>
      <c r="D52" s="110" t="n">
        <v>25</v>
      </c>
      <c r="E52" s="111" t="n">
        <v>1</v>
      </c>
      <c r="F52" s="89" t="n">
        <f aca="false">G52*130</f>
        <v>57</v>
      </c>
      <c r="G52" s="119" t="n">
        <v>0.44</v>
      </c>
      <c r="H52" s="113" t="n">
        <v>1</v>
      </c>
      <c r="I52" s="114" t="s">
        <v>30</v>
      </c>
      <c r="J52" s="120"/>
      <c r="K52" s="121" t="s">
        <v>123</v>
      </c>
      <c r="L52" s="132" t="s">
        <v>115</v>
      </c>
      <c r="M52" s="96" t="n">
        <v>9</v>
      </c>
      <c r="N52" s="97" t="n">
        <f aca="false">(D52*G52)*B52</f>
        <v>0</v>
      </c>
    </row>
    <row r="53" customFormat="false" ht="12.75" hidden="false" customHeight="false" outlineLevel="0" collapsed="false">
      <c r="A53" s="98" t="s">
        <v>124</v>
      </c>
      <c r="B53" s="109"/>
      <c r="C53" s="118" t="s">
        <v>29</v>
      </c>
      <c r="D53" s="110" t="n">
        <v>25</v>
      </c>
      <c r="E53" s="111" t="n">
        <v>1</v>
      </c>
      <c r="F53" s="89" t="n">
        <f aca="false">G53*130</f>
        <v>56</v>
      </c>
      <c r="G53" s="119" t="n">
        <v>0.43</v>
      </c>
      <c r="H53" s="113" t="n">
        <v>1</v>
      </c>
      <c r="I53" s="114" t="s">
        <v>30</v>
      </c>
      <c r="J53" s="120"/>
      <c r="K53" s="121" t="s">
        <v>125</v>
      </c>
      <c r="L53" s="132" t="s">
        <v>115</v>
      </c>
      <c r="M53" s="96" t="n">
        <v>9</v>
      </c>
      <c r="N53" s="97" t="n">
        <f aca="false">(D53*G53)*B53</f>
        <v>0</v>
      </c>
    </row>
    <row r="54" customFormat="false" ht="12.75" hidden="false" customHeight="false" outlineLevel="0" collapsed="false">
      <c r="A54" s="98" t="s">
        <v>126</v>
      </c>
      <c r="B54" s="109"/>
      <c r="C54" s="118" t="s">
        <v>29</v>
      </c>
      <c r="D54" s="110" t="n">
        <v>25</v>
      </c>
      <c r="E54" s="111" t="n">
        <v>1</v>
      </c>
      <c r="F54" s="89" t="n">
        <f aca="false">G54*130</f>
        <v>56</v>
      </c>
      <c r="G54" s="119" t="n">
        <v>0.43</v>
      </c>
      <c r="H54" s="113" t="n">
        <v>1</v>
      </c>
      <c r="I54" s="114" t="s">
        <v>30</v>
      </c>
      <c r="J54" s="120"/>
      <c r="K54" s="121" t="s">
        <v>127</v>
      </c>
      <c r="L54" s="132" t="s">
        <v>115</v>
      </c>
      <c r="M54" s="96" t="n">
        <v>9</v>
      </c>
      <c r="N54" s="97" t="n">
        <f aca="false">(D54*G54)*B54</f>
        <v>0</v>
      </c>
    </row>
    <row r="55" customFormat="false" ht="12.75" hidden="false" customHeight="false" outlineLevel="0" collapsed="false">
      <c r="A55" s="76"/>
      <c r="B55" s="77"/>
      <c r="C55" s="126"/>
      <c r="D55" s="126"/>
      <c r="E55" s="127"/>
      <c r="F55" s="89" t="n">
        <f aca="false">G55*130</f>
        <v>0</v>
      </c>
      <c r="G55" s="128"/>
      <c r="H55" s="129"/>
      <c r="I55" s="130"/>
      <c r="J55" s="127"/>
      <c r="K55" s="128" t="s">
        <v>128</v>
      </c>
      <c r="L55" s="127"/>
      <c r="M55" s="131"/>
      <c r="N55" s="84" t="s">
        <v>5</v>
      </c>
    </row>
    <row r="56" customFormat="false" ht="12.75" hidden="false" customHeight="false" outlineLevel="0" collapsed="false">
      <c r="A56" s="98" t="s">
        <v>129</v>
      </c>
      <c r="B56" s="86"/>
      <c r="C56" s="118" t="s">
        <v>29</v>
      </c>
      <c r="D56" s="110" t="n">
        <v>30</v>
      </c>
      <c r="E56" s="111" t="n">
        <v>7</v>
      </c>
      <c r="F56" s="89" t="n">
        <f aca="false">G56*130</f>
        <v>65</v>
      </c>
      <c r="G56" s="119" t="n">
        <v>0.5</v>
      </c>
      <c r="H56" s="113" t="n">
        <v>1</v>
      </c>
      <c r="I56" s="114" t="s">
        <v>30</v>
      </c>
      <c r="J56" s="120"/>
      <c r="K56" s="121" t="s">
        <v>130</v>
      </c>
      <c r="L56" s="132" t="s">
        <v>131</v>
      </c>
      <c r="M56" s="96" t="n">
        <v>9</v>
      </c>
      <c r="N56" s="97" t="n">
        <f aca="false">(D56*G56)*B56</f>
        <v>0</v>
      </c>
    </row>
    <row r="57" customFormat="false" ht="12.75" hidden="false" customHeight="false" outlineLevel="0" collapsed="false">
      <c r="A57" s="98" t="s">
        <v>132</v>
      </c>
      <c r="B57" s="86"/>
      <c r="C57" s="118" t="s">
        <v>29</v>
      </c>
      <c r="D57" s="110" t="n">
        <v>30</v>
      </c>
      <c r="E57" s="111" t="n">
        <v>7</v>
      </c>
      <c r="F57" s="89" t="n">
        <f aca="false">G57*130</f>
        <v>75</v>
      </c>
      <c r="G57" s="119" t="n">
        <v>0.58</v>
      </c>
      <c r="H57" s="113" t="n">
        <v>1</v>
      </c>
      <c r="I57" s="114" t="s">
        <v>30</v>
      </c>
      <c r="J57" s="120"/>
      <c r="K57" s="121" t="s">
        <v>133</v>
      </c>
      <c r="L57" s="132" t="s">
        <v>131</v>
      </c>
      <c r="M57" s="96" t="n">
        <v>9</v>
      </c>
      <c r="N57" s="97" t="n">
        <f aca="false">(D57*G57)*B57</f>
        <v>0</v>
      </c>
    </row>
    <row r="58" customFormat="false" ht="12.75" hidden="false" customHeight="false" outlineLevel="0" collapsed="false">
      <c r="A58" s="98" t="s">
        <v>134</v>
      </c>
      <c r="B58" s="86"/>
      <c r="C58" s="118" t="s">
        <v>29</v>
      </c>
      <c r="D58" s="110" t="n">
        <v>30</v>
      </c>
      <c r="E58" s="111" t="n">
        <v>7</v>
      </c>
      <c r="F58" s="89" t="n">
        <f aca="false">G58*130</f>
        <v>88</v>
      </c>
      <c r="G58" s="119" t="n">
        <v>0.68</v>
      </c>
      <c r="H58" s="113" t="n">
        <v>1</v>
      </c>
      <c r="I58" s="114" t="s">
        <v>30</v>
      </c>
      <c r="J58" s="120"/>
      <c r="K58" s="121" t="s">
        <v>135</v>
      </c>
      <c r="L58" s="132" t="s">
        <v>136</v>
      </c>
      <c r="M58" s="96" t="n">
        <v>9</v>
      </c>
      <c r="N58" s="97" t="n">
        <f aca="false">(D58*G58)*B58</f>
        <v>0</v>
      </c>
    </row>
    <row r="59" customFormat="false" ht="12.75" hidden="false" customHeight="false" outlineLevel="0" collapsed="false">
      <c r="A59" s="76"/>
      <c r="B59" s="77"/>
      <c r="C59" s="126"/>
      <c r="D59" s="126"/>
      <c r="E59" s="127"/>
      <c r="F59" s="89" t="n">
        <f aca="false">G59*130</f>
        <v>0</v>
      </c>
      <c r="G59" s="128"/>
      <c r="H59" s="129"/>
      <c r="I59" s="130"/>
      <c r="J59" s="127"/>
      <c r="K59" s="128" t="s">
        <v>137</v>
      </c>
      <c r="L59" s="133"/>
      <c r="M59" s="131"/>
      <c r="N59" s="84" t="s">
        <v>5</v>
      </c>
    </row>
    <row r="60" customFormat="false" ht="12.75" hidden="false" customHeight="false" outlineLevel="0" collapsed="false">
      <c r="A60" s="98" t="s">
        <v>138</v>
      </c>
      <c r="B60" s="109"/>
      <c r="C60" s="118" t="s">
        <v>29</v>
      </c>
      <c r="D60" s="110" t="n">
        <v>30</v>
      </c>
      <c r="E60" s="111" t="n">
        <v>7</v>
      </c>
      <c r="F60" s="89" t="n">
        <f aca="false">G60*130</f>
        <v>51</v>
      </c>
      <c r="G60" s="119" t="n">
        <v>0.39</v>
      </c>
      <c r="H60" s="113" t="n">
        <v>1</v>
      </c>
      <c r="I60" s="114" t="s">
        <v>30</v>
      </c>
      <c r="J60" s="120"/>
      <c r="K60" s="121" t="s">
        <v>139</v>
      </c>
      <c r="L60" s="132" t="s">
        <v>136</v>
      </c>
      <c r="M60" s="96" t="n">
        <v>9</v>
      </c>
      <c r="N60" s="97" t="n">
        <f aca="false">(D60*G60)*B60</f>
        <v>0</v>
      </c>
    </row>
    <row r="61" customFormat="false" ht="12.75" hidden="false" customHeight="false" outlineLevel="0" collapsed="false">
      <c r="A61" s="98" t="s">
        <v>140</v>
      </c>
      <c r="B61" s="86"/>
      <c r="C61" s="118" t="s">
        <v>29</v>
      </c>
      <c r="D61" s="110" t="n">
        <v>30</v>
      </c>
      <c r="E61" s="111" t="n">
        <v>7</v>
      </c>
      <c r="F61" s="89" t="n">
        <f aca="false">G61*130</f>
        <v>65</v>
      </c>
      <c r="G61" s="119" t="n">
        <v>0.5</v>
      </c>
      <c r="H61" s="113" t="n">
        <v>1</v>
      </c>
      <c r="I61" s="114" t="s">
        <v>30</v>
      </c>
      <c r="J61" s="120"/>
      <c r="K61" s="121" t="s">
        <v>141</v>
      </c>
      <c r="L61" s="132" t="s">
        <v>142</v>
      </c>
      <c r="M61" s="96" t="n">
        <v>9</v>
      </c>
      <c r="N61" s="97" t="n">
        <f aca="false">(D61*G61)*B61</f>
        <v>0</v>
      </c>
    </row>
    <row r="62" customFormat="false" ht="12.75" hidden="false" customHeight="false" outlineLevel="0" collapsed="false">
      <c r="A62" s="98" t="s">
        <v>143</v>
      </c>
      <c r="B62" s="109"/>
      <c r="C62" s="118" t="s">
        <v>29</v>
      </c>
      <c r="D62" s="110" t="n">
        <v>30</v>
      </c>
      <c r="E62" s="111" t="n">
        <v>5</v>
      </c>
      <c r="F62" s="89" t="n">
        <f aca="false">G62*130</f>
        <v>66</v>
      </c>
      <c r="G62" s="119" t="n">
        <v>0.51</v>
      </c>
      <c r="H62" s="113" t="n">
        <v>1</v>
      </c>
      <c r="I62" s="114" t="s">
        <v>30</v>
      </c>
      <c r="J62" s="120"/>
      <c r="K62" s="121" t="s">
        <v>144</v>
      </c>
      <c r="L62" s="132" t="s">
        <v>142</v>
      </c>
      <c r="M62" s="96" t="n">
        <v>9</v>
      </c>
      <c r="N62" s="97" t="n">
        <f aca="false">(D62*G62)*B62</f>
        <v>0</v>
      </c>
    </row>
    <row r="63" customFormat="false" ht="12.75" hidden="false" customHeight="false" outlineLevel="0" collapsed="false">
      <c r="A63" s="98" t="s">
        <v>145</v>
      </c>
      <c r="B63" s="86"/>
      <c r="C63" s="118" t="s">
        <v>29</v>
      </c>
      <c r="D63" s="110" t="n">
        <v>30</v>
      </c>
      <c r="E63" s="111" t="n">
        <v>8</v>
      </c>
      <c r="F63" s="89" t="n">
        <f aca="false">G63*130</f>
        <v>77</v>
      </c>
      <c r="G63" s="119" t="n">
        <v>0.59</v>
      </c>
      <c r="H63" s="113" t="n">
        <v>1</v>
      </c>
      <c r="I63" s="114" t="s">
        <v>30</v>
      </c>
      <c r="J63" s="120"/>
      <c r="K63" s="121" t="s">
        <v>146</v>
      </c>
      <c r="L63" s="132" t="s">
        <v>142</v>
      </c>
      <c r="M63" s="96" t="n">
        <v>9</v>
      </c>
      <c r="N63" s="97" t="n">
        <f aca="false">(D63*G63)*B63</f>
        <v>0</v>
      </c>
    </row>
    <row r="64" customFormat="false" ht="18" hidden="false" customHeight="false" outlineLevel="0" collapsed="false">
      <c r="A64" s="76"/>
      <c r="B64" s="77"/>
      <c r="C64" s="78"/>
      <c r="D64" s="78"/>
      <c r="E64" s="77"/>
      <c r="F64" s="89"/>
      <c r="G64" s="80"/>
      <c r="H64" s="81"/>
      <c r="I64" s="82"/>
      <c r="J64" s="134" t="s">
        <v>147</v>
      </c>
      <c r="K64" s="134"/>
      <c r="L64" s="77"/>
      <c r="M64" s="83"/>
      <c r="N64" s="84" t="s">
        <v>5</v>
      </c>
    </row>
    <row r="65" customFormat="false" ht="12.75" hidden="false" customHeight="false" outlineLevel="0" collapsed="false">
      <c r="A65" s="76"/>
      <c r="B65" s="77"/>
      <c r="C65" s="78"/>
      <c r="D65" s="78"/>
      <c r="E65" s="77"/>
      <c r="F65" s="89"/>
      <c r="G65" s="80"/>
      <c r="H65" s="81"/>
      <c r="I65" s="82"/>
      <c r="J65" s="77"/>
      <c r="K65" s="80" t="s">
        <v>27</v>
      </c>
      <c r="L65" s="77"/>
      <c r="M65" s="83"/>
      <c r="N65" s="84" t="s">
        <v>5</v>
      </c>
    </row>
    <row r="66" customFormat="false" ht="12.75" hidden="false" customHeight="false" outlineLevel="0" collapsed="false">
      <c r="A66" s="85" t="s">
        <v>148</v>
      </c>
      <c r="B66" s="86"/>
      <c r="C66" s="87" t="s">
        <v>29</v>
      </c>
      <c r="D66" s="87" t="n">
        <v>20</v>
      </c>
      <c r="E66" s="88" t="n">
        <v>5</v>
      </c>
      <c r="F66" s="89" t="n">
        <f aca="false">G66*130</f>
        <v>80.6</v>
      </c>
      <c r="G66" s="90" t="n">
        <v>0.62</v>
      </c>
      <c r="H66" s="91" t="n">
        <v>1</v>
      </c>
      <c r="I66" s="92" t="s">
        <v>30</v>
      </c>
      <c r="J66" s="93" t="s">
        <v>31</v>
      </c>
      <c r="K66" s="94" t="s">
        <v>149</v>
      </c>
      <c r="L66" s="95" t="s">
        <v>33</v>
      </c>
      <c r="M66" s="135" t="n">
        <v>10</v>
      </c>
      <c r="N66" s="97" t="n">
        <f aca="false">(D66*G66)*B66</f>
        <v>0</v>
      </c>
    </row>
    <row r="67" customFormat="false" ht="12.75" hidden="false" customHeight="false" outlineLevel="0" collapsed="false">
      <c r="A67" s="85" t="s">
        <v>150</v>
      </c>
      <c r="B67" s="86"/>
      <c r="C67" s="87" t="s">
        <v>29</v>
      </c>
      <c r="D67" s="87" t="n">
        <v>20</v>
      </c>
      <c r="E67" s="88" t="n">
        <v>5</v>
      </c>
      <c r="F67" s="89" t="n">
        <f aca="false">G67*130</f>
        <v>78</v>
      </c>
      <c r="G67" s="90" t="n">
        <v>0.6</v>
      </c>
      <c r="H67" s="91" t="n">
        <v>1</v>
      </c>
      <c r="I67" s="92" t="s">
        <v>30</v>
      </c>
      <c r="J67" s="93" t="s">
        <v>31</v>
      </c>
      <c r="K67" s="94" t="s">
        <v>151</v>
      </c>
      <c r="L67" s="95" t="s">
        <v>33</v>
      </c>
      <c r="M67" s="135" t="n">
        <v>10</v>
      </c>
      <c r="N67" s="97" t="n">
        <f aca="false">(D67*G67)*B67</f>
        <v>0</v>
      </c>
    </row>
    <row r="68" customFormat="false" ht="12.75" hidden="false" customHeight="false" outlineLevel="0" collapsed="false">
      <c r="A68" s="85" t="s">
        <v>152</v>
      </c>
      <c r="B68" s="86"/>
      <c r="C68" s="87" t="s">
        <v>29</v>
      </c>
      <c r="D68" s="87" t="n">
        <v>20</v>
      </c>
      <c r="E68" s="88" t="n">
        <v>5</v>
      </c>
      <c r="F68" s="89" t="n">
        <f aca="false">G68*130</f>
        <v>80.6</v>
      </c>
      <c r="G68" s="90" t="n">
        <v>0.62</v>
      </c>
      <c r="H68" s="91" t="n">
        <v>1</v>
      </c>
      <c r="I68" s="92" t="s">
        <v>30</v>
      </c>
      <c r="J68" s="93" t="s">
        <v>31</v>
      </c>
      <c r="K68" s="94" t="s">
        <v>32</v>
      </c>
      <c r="L68" s="95" t="s">
        <v>33</v>
      </c>
      <c r="M68" s="135" t="n">
        <v>10</v>
      </c>
      <c r="N68" s="97" t="n">
        <f aca="false">(D68*G68)*B68</f>
        <v>0</v>
      </c>
    </row>
    <row r="69" customFormat="false" ht="12.75" hidden="false" customHeight="false" outlineLevel="0" collapsed="false">
      <c r="A69" s="85" t="s">
        <v>153</v>
      </c>
      <c r="B69" s="86"/>
      <c r="C69" s="87" t="s">
        <v>29</v>
      </c>
      <c r="D69" s="87" t="n">
        <v>20</v>
      </c>
      <c r="E69" s="88" t="n">
        <v>5</v>
      </c>
      <c r="F69" s="89" t="n">
        <f aca="false">G69*130</f>
        <v>78</v>
      </c>
      <c r="G69" s="90" t="n">
        <v>0.6</v>
      </c>
      <c r="H69" s="91" t="n">
        <v>1</v>
      </c>
      <c r="I69" s="92" t="s">
        <v>30</v>
      </c>
      <c r="J69" s="93" t="s">
        <v>31</v>
      </c>
      <c r="K69" s="94" t="s">
        <v>154</v>
      </c>
      <c r="L69" s="95" t="s">
        <v>33</v>
      </c>
      <c r="M69" s="135" t="n">
        <v>10</v>
      </c>
      <c r="N69" s="97" t="n">
        <f aca="false">(D69*G69)*B69</f>
        <v>0</v>
      </c>
    </row>
    <row r="70" customFormat="false" ht="12.75" hidden="false" customHeight="false" outlineLevel="0" collapsed="false">
      <c r="A70" s="85" t="s">
        <v>155</v>
      </c>
      <c r="B70" s="86"/>
      <c r="C70" s="87" t="s">
        <v>29</v>
      </c>
      <c r="D70" s="87" t="n">
        <v>20</v>
      </c>
      <c r="E70" s="88" t="n">
        <v>5</v>
      </c>
      <c r="F70" s="89" t="n">
        <f aca="false">G70*130</f>
        <v>78</v>
      </c>
      <c r="G70" s="90" t="n">
        <v>0.6</v>
      </c>
      <c r="H70" s="91" t="n">
        <v>1</v>
      </c>
      <c r="I70" s="92" t="s">
        <v>30</v>
      </c>
      <c r="J70" s="93" t="s">
        <v>31</v>
      </c>
      <c r="K70" s="94" t="s">
        <v>35</v>
      </c>
      <c r="L70" s="95" t="s">
        <v>33</v>
      </c>
      <c r="M70" s="135" t="n">
        <v>10</v>
      </c>
      <c r="N70" s="97" t="n">
        <f aca="false">(D70*G70)*B70</f>
        <v>0</v>
      </c>
    </row>
    <row r="71" customFormat="false" ht="12.75" hidden="false" customHeight="false" outlineLevel="0" collapsed="false">
      <c r="A71" s="85" t="s">
        <v>156</v>
      </c>
      <c r="B71" s="86"/>
      <c r="C71" s="87" t="s">
        <v>29</v>
      </c>
      <c r="D71" s="87" t="n">
        <v>20</v>
      </c>
      <c r="E71" s="88" t="n">
        <v>5</v>
      </c>
      <c r="F71" s="89" t="n">
        <f aca="false">G71*130</f>
        <v>78</v>
      </c>
      <c r="G71" s="90" t="n">
        <v>0.6</v>
      </c>
      <c r="H71" s="91" t="n">
        <v>1</v>
      </c>
      <c r="I71" s="92" t="s">
        <v>30</v>
      </c>
      <c r="J71" s="93" t="s">
        <v>31</v>
      </c>
      <c r="K71" s="94" t="s">
        <v>37</v>
      </c>
      <c r="L71" s="95" t="s">
        <v>33</v>
      </c>
      <c r="M71" s="135" t="n">
        <v>10</v>
      </c>
      <c r="N71" s="97" t="n">
        <f aca="false">(D71*G71)*B71</f>
        <v>0</v>
      </c>
    </row>
    <row r="72" customFormat="false" ht="12.75" hidden="false" customHeight="false" outlineLevel="0" collapsed="false">
      <c r="A72" s="98" t="s">
        <v>157</v>
      </c>
      <c r="B72" s="86"/>
      <c r="C72" s="99" t="s">
        <v>29</v>
      </c>
      <c r="D72" s="87" t="n">
        <v>20</v>
      </c>
      <c r="E72" s="88" t="n">
        <v>5</v>
      </c>
      <c r="F72" s="89" t="n">
        <f aca="false">G72*130</f>
        <v>80.6</v>
      </c>
      <c r="G72" s="100" t="n">
        <v>0.62</v>
      </c>
      <c r="H72" s="91" t="n">
        <v>1</v>
      </c>
      <c r="I72" s="92" t="s">
        <v>30</v>
      </c>
      <c r="J72" s="101" t="s">
        <v>158</v>
      </c>
      <c r="K72" s="102" t="s">
        <v>159</v>
      </c>
      <c r="L72" s="136" t="s">
        <v>33</v>
      </c>
      <c r="M72" s="135" t="n">
        <v>10</v>
      </c>
      <c r="N72" s="97" t="n">
        <f aca="false">(D72*G72)*B72</f>
        <v>0</v>
      </c>
    </row>
    <row r="73" customFormat="false" ht="12.75" hidden="false" customHeight="false" outlineLevel="0" collapsed="false">
      <c r="A73" s="98" t="s">
        <v>160</v>
      </c>
      <c r="B73" s="86"/>
      <c r="C73" s="99" t="s">
        <v>29</v>
      </c>
      <c r="D73" s="87" t="n">
        <v>20</v>
      </c>
      <c r="E73" s="88" t="n">
        <v>5</v>
      </c>
      <c r="F73" s="89" t="n">
        <f aca="false">G73*130</f>
        <v>78</v>
      </c>
      <c r="G73" s="90" t="n">
        <v>0.6</v>
      </c>
      <c r="H73" s="91" t="n">
        <v>1</v>
      </c>
      <c r="I73" s="92" t="s">
        <v>30</v>
      </c>
      <c r="J73" s="101" t="s">
        <v>158</v>
      </c>
      <c r="K73" s="102" t="s">
        <v>161</v>
      </c>
      <c r="L73" s="136" t="s">
        <v>33</v>
      </c>
      <c r="M73" s="135" t="n">
        <v>10</v>
      </c>
      <c r="N73" s="97" t="n">
        <f aca="false">(D73*G73)*B73</f>
        <v>0</v>
      </c>
    </row>
    <row r="74" customFormat="false" ht="12.75" hidden="false" customHeight="false" outlineLevel="0" collapsed="false">
      <c r="A74" s="103" t="s">
        <v>162</v>
      </c>
      <c r="B74" s="86"/>
      <c r="C74" s="104" t="s">
        <v>29</v>
      </c>
      <c r="D74" s="87" t="n">
        <v>20</v>
      </c>
      <c r="E74" s="137" t="n">
        <v>5</v>
      </c>
      <c r="F74" s="89" t="n">
        <f aca="false">G74*130</f>
        <v>92.3</v>
      </c>
      <c r="G74" s="105" t="n">
        <v>0.71</v>
      </c>
      <c r="H74" s="91" t="n">
        <v>1</v>
      </c>
      <c r="I74" s="92" t="s">
        <v>30</v>
      </c>
      <c r="J74" s="106" t="s">
        <v>158</v>
      </c>
      <c r="K74" s="107" t="s">
        <v>163</v>
      </c>
      <c r="L74" s="138" t="s">
        <v>33</v>
      </c>
      <c r="M74" s="135" t="n">
        <v>11</v>
      </c>
      <c r="N74" s="108" t="n">
        <f aca="false">(D74*G74)*B74</f>
        <v>0</v>
      </c>
    </row>
    <row r="75" customFormat="false" ht="12.75" hidden="false" customHeight="false" outlineLevel="0" collapsed="false">
      <c r="A75" s="98" t="s">
        <v>164</v>
      </c>
      <c r="B75" s="86"/>
      <c r="C75" s="99" t="s">
        <v>29</v>
      </c>
      <c r="D75" s="87" t="n">
        <v>20</v>
      </c>
      <c r="E75" s="88" t="n">
        <v>5</v>
      </c>
      <c r="F75" s="89" t="n">
        <f aca="false">G75*130</f>
        <v>80.6</v>
      </c>
      <c r="G75" s="100" t="n">
        <v>0.62</v>
      </c>
      <c r="H75" s="91" t="n">
        <v>1</v>
      </c>
      <c r="I75" s="92" t="s">
        <v>30</v>
      </c>
      <c r="J75" s="101" t="s">
        <v>165</v>
      </c>
      <c r="K75" s="102" t="s">
        <v>166</v>
      </c>
      <c r="L75" s="136" t="s">
        <v>33</v>
      </c>
      <c r="M75" s="135" t="n">
        <v>11</v>
      </c>
      <c r="N75" s="97" t="n">
        <f aca="false">(D75*G75)*B75</f>
        <v>0</v>
      </c>
    </row>
    <row r="76" customFormat="false" ht="12.75" hidden="false" customHeight="false" outlineLevel="0" collapsed="false">
      <c r="A76" s="98" t="s">
        <v>167</v>
      </c>
      <c r="B76" s="86"/>
      <c r="C76" s="99" t="s">
        <v>29</v>
      </c>
      <c r="D76" s="87" t="n">
        <v>20</v>
      </c>
      <c r="E76" s="88" t="n">
        <v>5</v>
      </c>
      <c r="F76" s="89" t="n">
        <f aca="false">G76*130</f>
        <v>92.3</v>
      </c>
      <c r="G76" s="100" t="n">
        <v>0.71</v>
      </c>
      <c r="H76" s="91" t="n">
        <v>1</v>
      </c>
      <c r="I76" s="92" t="s">
        <v>30</v>
      </c>
      <c r="J76" s="101" t="s">
        <v>55</v>
      </c>
      <c r="K76" s="102" t="s">
        <v>56</v>
      </c>
      <c r="L76" s="136" t="s">
        <v>33</v>
      </c>
      <c r="M76" s="135" t="n">
        <v>11</v>
      </c>
      <c r="N76" s="97" t="n">
        <f aca="false">(D76*G76)*B76</f>
        <v>0</v>
      </c>
    </row>
    <row r="77" customFormat="false" ht="12.75" hidden="false" customHeight="false" outlineLevel="0" collapsed="false">
      <c r="A77" s="98" t="s">
        <v>168</v>
      </c>
      <c r="B77" s="86"/>
      <c r="C77" s="99" t="s">
        <v>29</v>
      </c>
      <c r="D77" s="87" t="n">
        <v>20</v>
      </c>
      <c r="E77" s="88" t="n">
        <v>5</v>
      </c>
      <c r="F77" s="89" t="n">
        <f aca="false">G77*130</f>
        <v>89.7</v>
      </c>
      <c r="G77" s="90" t="n">
        <v>0.69</v>
      </c>
      <c r="H77" s="91" t="n">
        <v>1</v>
      </c>
      <c r="I77" s="92" t="s">
        <v>30</v>
      </c>
      <c r="J77" s="101" t="s">
        <v>55</v>
      </c>
      <c r="K77" s="102" t="s">
        <v>169</v>
      </c>
      <c r="L77" s="136" t="s">
        <v>33</v>
      </c>
      <c r="M77" s="135" t="n">
        <v>11</v>
      </c>
      <c r="N77" s="97" t="n">
        <f aca="false">(D77*G77)*B77</f>
        <v>0</v>
      </c>
    </row>
    <row r="78" customFormat="false" ht="12.75" hidden="false" customHeight="false" outlineLevel="0" collapsed="false">
      <c r="A78" s="98" t="s">
        <v>170</v>
      </c>
      <c r="B78" s="86"/>
      <c r="C78" s="99" t="s">
        <v>29</v>
      </c>
      <c r="D78" s="87" t="n">
        <v>20</v>
      </c>
      <c r="E78" s="88" t="n">
        <v>5</v>
      </c>
      <c r="F78" s="89" t="n">
        <f aca="false">G78*130</f>
        <v>92.3</v>
      </c>
      <c r="G78" s="90" t="n">
        <v>0.71</v>
      </c>
      <c r="H78" s="91" t="n">
        <v>1</v>
      </c>
      <c r="I78" s="92" t="s">
        <v>30</v>
      </c>
      <c r="J78" s="101" t="s">
        <v>165</v>
      </c>
      <c r="K78" s="102" t="s">
        <v>171</v>
      </c>
      <c r="L78" s="136" t="s">
        <v>33</v>
      </c>
      <c r="M78" s="135" t="n">
        <v>11</v>
      </c>
      <c r="N78" s="97" t="n">
        <f aca="false">(D78*G78)*B78</f>
        <v>0</v>
      </c>
    </row>
    <row r="79" customFormat="false" ht="12.75" hidden="false" customHeight="false" outlineLevel="0" collapsed="false">
      <c r="A79" s="98" t="s">
        <v>172</v>
      </c>
      <c r="B79" s="86"/>
      <c r="C79" s="99" t="s">
        <v>29</v>
      </c>
      <c r="D79" s="87" t="n">
        <v>20</v>
      </c>
      <c r="E79" s="88" t="n">
        <v>5</v>
      </c>
      <c r="F79" s="89" t="n">
        <f aca="false">G79*130</f>
        <v>80.6</v>
      </c>
      <c r="G79" s="100" t="n">
        <v>0.62</v>
      </c>
      <c r="H79" s="91" t="n">
        <v>1</v>
      </c>
      <c r="I79" s="92" t="s">
        <v>30</v>
      </c>
      <c r="J79" s="101" t="s">
        <v>39</v>
      </c>
      <c r="K79" s="102" t="s">
        <v>173</v>
      </c>
      <c r="L79" s="136" t="s">
        <v>33</v>
      </c>
      <c r="M79" s="135" t="n">
        <v>11</v>
      </c>
      <c r="N79" s="97" t="n">
        <f aca="false">(D79*G79)*B79</f>
        <v>0</v>
      </c>
    </row>
    <row r="80" customFormat="false" ht="12.75" hidden="false" customHeight="false" outlineLevel="0" collapsed="false">
      <c r="A80" s="98" t="s">
        <v>174</v>
      </c>
      <c r="B80" s="109"/>
      <c r="C80" s="99" t="s">
        <v>29</v>
      </c>
      <c r="D80" s="87" t="n">
        <v>20</v>
      </c>
      <c r="E80" s="88" t="n">
        <v>5</v>
      </c>
      <c r="F80" s="89" t="n">
        <f aca="false">G80*130</f>
        <v>80.6</v>
      </c>
      <c r="G80" s="100" t="n">
        <v>0.62</v>
      </c>
      <c r="H80" s="91" t="n">
        <v>1</v>
      </c>
      <c r="I80" s="92" t="s">
        <v>30</v>
      </c>
      <c r="J80" s="101" t="s">
        <v>175</v>
      </c>
      <c r="K80" s="102" t="s">
        <v>176</v>
      </c>
      <c r="L80" s="136" t="s">
        <v>33</v>
      </c>
      <c r="M80" s="135" t="n">
        <v>11</v>
      </c>
      <c r="N80" s="97" t="n">
        <f aca="false">(D80*G80)*B80</f>
        <v>0</v>
      </c>
    </row>
    <row r="81" customFormat="false" ht="12.75" hidden="false" customHeight="false" outlineLevel="0" collapsed="false">
      <c r="A81" s="98" t="s">
        <v>177</v>
      </c>
      <c r="B81" s="86"/>
      <c r="C81" s="99" t="s">
        <v>29</v>
      </c>
      <c r="D81" s="87" t="n">
        <v>20</v>
      </c>
      <c r="E81" s="88" t="n">
        <v>5</v>
      </c>
      <c r="F81" s="89" t="n">
        <f aca="false">G81*130</f>
        <v>80.6</v>
      </c>
      <c r="G81" s="100" t="n">
        <v>0.62</v>
      </c>
      <c r="H81" s="91" t="n">
        <v>1</v>
      </c>
      <c r="I81" s="92" t="s">
        <v>30</v>
      </c>
      <c r="J81" s="101" t="s">
        <v>44</v>
      </c>
      <c r="K81" s="102" t="s">
        <v>178</v>
      </c>
      <c r="L81" s="136" t="s">
        <v>33</v>
      </c>
      <c r="M81" s="135" t="n">
        <v>11</v>
      </c>
      <c r="N81" s="97" t="n">
        <f aca="false">(D81*G81)*B81</f>
        <v>0</v>
      </c>
    </row>
    <row r="82" customFormat="false" ht="12.75" hidden="false" customHeight="false" outlineLevel="0" collapsed="false">
      <c r="A82" s="98" t="s">
        <v>179</v>
      </c>
      <c r="B82" s="86"/>
      <c r="C82" s="99" t="s">
        <v>29</v>
      </c>
      <c r="D82" s="87" t="n">
        <v>20</v>
      </c>
      <c r="E82" s="88" t="n">
        <v>5</v>
      </c>
      <c r="F82" s="89" t="n">
        <f aca="false">G82*130</f>
        <v>80.6</v>
      </c>
      <c r="G82" s="100" t="n">
        <v>0.62</v>
      </c>
      <c r="H82" s="91" t="n">
        <v>1</v>
      </c>
      <c r="I82" s="92" t="s">
        <v>30</v>
      </c>
      <c r="J82" s="101" t="s">
        <v>44</v>
      </c>
      <c r="K82" s="102" t="s">
        <v>45</v>
      </c>
      <c r="L82" s="136" t="s">
        <v>33</v>
      </c>
      <c r="M82" s="135" t="n">
        <v>11</v>
      </c>
      <c r="N82" s="97" t="n">
        <f aca="false">(D82*G82)*B82</f>
        <v>0</v>
      </c>
    </row>
    <row r="83" customFormat="false" ht="12.75" hidden="false" customHeight="false" outlineLevel="0" collapsed="false">
      <c r="A83" s="98" t="s">
        <v>180</v>
      </c>
      <c r="B83" s="86"/>
      <c r="C83" s="99" t="s">
        <v>29</v>
      </c>
      <c r="D83" s="87" t="n">
        <v>20</v>
      </c>
      <c r="E83" s="88" t="n">
        <v>5</v>
      </c>
      <c r="F83" s="89" t="n">
        <f aca="false">G83*130</f>
        <v>84.5</v>
      </c>
      <c r="G83" s="100" t="n">
        <v>0.65</v>
      </c>
      <c r="H83" s="91" t="n">
        <v>1</v>
      </c>
      <c r="I83" s="92" t="s">
        <v>30</v>
      </c>
      <c r="J83" s="101" t="s">
        <v>44</v>
      </c>
      <c r="K83" s="102" t="s">
        <v>181</v>
      </c>
      <c r="L83" s="136" t="s">
        <v>33</v>
      </c>
      <c r="M83" s="135" t="n">
        <v>11</v>
      </c>
      <c r="N83" s="97" t="n">
        <f aca="false">(D83*G83)*B83</f>
        <v>0</v>
      </c>
    </row>
    <row r="84" customFormat="false" ht="12.75" hidden="false" customHeight="false" outlineLevel="0" collapsed="false">
      <c r="A84" s="98" t="s">
        <v>182</v>
      </c>
      <c r="B84" s="86"/>
      <c r="C84" s="99" t="s">
        <v>29</v>
      </c>
      <c r="D84" s="87" t="n">
        <v>20</v>
      </c>
      <c r="E84" s="88" t="n">
        <v>5</v>
      </c>
      <c r="F84" s="89" t="n">
        <f aca="false">G84*130</f>
        <v>80.6</v>
      </c>
      <c r="G84" s="100" t="n">
        <v>0.62</v>
      </c>
      <c r="H84" s="91" t="n">
        <v>1</v>
      </c>
      <c r="I84" s="92" t="s">
        <v>30</v>
      </c>
      <c r="J84" s="101" t="s">
        <v>44</v>
      </c>
      <c r="K84" s="102" t="s">
        <v>183</v>
      </c>
      <c r="L84" s="136" t="s">
        <v>33</v>
      </c>
      <c r="M84" s="135" t="n">
        <v>11</v>
      </c>
      <c r="N84" s="97" t="n">
        <f aca="false">(D84*G84)*B84</f>
        <v>0</v>
      </c>
    </row>
    <row r="85" customFormat="false" ht="12.75" hidden="false" customHeight="false" outlineLevel="0" collapsed="false">
      <c r="A85" s="98" t="s">
        <v>184</v>
      </c>
      <c r="B85" s="86"/>
      <c r="C85" s="99" t="s">
        <v>29</v>
      </c>
      <c r="D85" s="87" t="n">
        <v>20</v>
      </c>
      <c r="E85" s="88" t="n">
        <v>5</v>
      </c>
      <c r="F85" s="89" t="n">
        <f aca="false">G85*130</f>
        <v>85.8</v>
      </c>
      <c r="G85" s="100" t="n">
        <v>0.66</v>
      </c>
      <c r="H85" s="91" t="n">
        <v>1</v>
      </c>
      <c r="I85" s="92" t="s">
        <v>30</v>
      </c>
      <c r="J85" s="101" t="s">
        <v>44</v>
      </c>
      <c r="K85" s="102" t="s">
        <v>185</v>
      </c>
      <c r="L85" s="136" t="s">
        <v>33</v>
      </c>
      <c r="M85" s="135" t="n">
        <v>11</v>
      </c>
      <c r="N85" s="97" t="n">
        <f aca="false">(D85*G85)*B85</f>
        <v>0</v>
      </c>
    </row>
    <row r="86" customFormat="false" ht="12.75" hidden="false" customHeight="false" outlineLevel="0" collapsed="false">
      <c r="A86" s="98" t="s">
        <v>186</v>
      </c>
      <c r="B86" s="86"/>
      <c r="C86" s="99" t="s">
        <v>29</v>
      </c>
      <c r="D86" s="87" t="n">
        <v>20</v>
      </c>
      <c r="E86" s="88" t="n">
        <v>5</v>
      </c>
      <c r="F86" s="89" t="n">
        <f aca="false">G86*130</f>
        <v>94.9</v>
      </c>
      <c r="G86" s="100" t="n">
        <v>0.73</v>
      </c>
      <c r="H86" s="91" t="n">
        <v>1</v>
      </c>
      <c r="I86" s="92" t="s">
        <v>30</v>
      </c>
      <c r="J86" s="101" t="s">
        <v>44</v>
      </c>
      <c r="K86" s="102" t="s">
        <v>187</v>
      </c>
      <c r="L86" s="136" t="s">
        <v>33</v>
      </c>
      <c r="M86" s="135" t="n">
        <v>11</v>
      </c>
      <c r="N86" s="97" t="n">
        <f aca="false">(D86*G86)*B86</f>
        <v>0</v>
      </c>
    </row>
    <row r="87" customFormat="false" ht="12.75" hidden="false" customHeight="false" outlineLevel="0" collapsed="false">
      <c r="A87" s="98" t="s">
        <v>188</v>
      </c>
      <c r="B87" s="86"/>
      <c r="C87" s="99" t="s">
        <v>29</v>
      </c>
      <c r="D87" s="87" t="n">
        <v>20</v>
      </c>
      <c r="E87" s="88" t="n">
        <v>5</v>
      </c>
      <c r="F87" s="89" t="n">
        <f aca="false">G87*130</f>
        <v>80.6</v>
      </c>
      <c r="G87" s="100" t="n">
        <v>0.62</v>
      </c>
      <c r="H87" s="91" t="n">
        <v>1</v>
      </c>
      <c r="I87" s="92" t="s">
        <v>30</v>
      </c>
      <c r="J87" s="101" t="s">
        <v>44</v>
      </c>
      <c r="K87" s="102" t="s">
        <v>53</v>
      </c>
      <c r="L87" s="136" t="s">
        <v>33</v>
      </c>
      <c r="M87" s="135" t="n">
        <v>11</v>
      </c>
      <c r="N87" s="97" t="n">
        <f aca="false">(D87*G87)*B87</f>
        <v>0</v>
      </c>
    </row>
    <row r="88" customFormat="false" ht="12.75" hidden="false" customHeight="false" outlineLevel="0" collapsed="false">
      <c r="A88" s="98" t="s">
        <v>189</v>
      </c>
      <c r="B88" s="86"/>
      <c r="C88" s="99" t="s">
        <v>29</v>
      </c>
      <c r="D88" s="87" t="n">
        <v>20</v>
      </c>
      <c r="E88" s="88" t="n">
        <v>5</v>
      </c>
      <c r="F88" s="89" t="n">
        <f aca="false">G88*130</f>
        <v>80.6</v>
      </c>
      <c r="G88" s="100" t="n">
        <v>0.62</v>
      </c>
      <c r="H88" s="91" t="n">
        <v>1</v>
      </c>
      <c r="I88" s="92" t="s">
        <v>30</v>
      </c>
      <c r="J88" s="101" t="s">
        <v>44</v>
      </c>
      <c r="K88" s="102" t="s">
        <v>190</v>
      </c>
      <c r="L88" s="136" t="s">
        <v>33</v>
      </c>
      <c r="M88" s="135" t="n">
        <v>11</v>
      </c>
      <c r="N88" s="97" t="n">
        <f aca="false">(D88*G88)*B88</f>
        <v>0</v>
      </c>
    </row>
    <row r="89" customFormat="false" ht="12.75" hidden="false" customHeight="false" outlineLevel="0" collapsed="false">
      <c r="A89" s="98" t="s">
        <v>191</v>
      </c>
      <c r="B89" s="86"/>
      <c r="C89" s="99" t="s">
        <v>29</v>
      </c>
      <c r="D89" s="87" t="n">
        <v>20</v>
      </c>
      <c r="E89" s="88" t="n">
        <v>5</v>
      </c>
      <c r="F89" s="89" t="n">
        <f aca="false">G89*130</f>
        <v>85.8</v>
      </c>
      <c r="G89" s="100" t="n">
        <v>0.66</v>
      </c>
      <c r="H89" s="91" t="n">
        <v>1</v>
      </c>
      <c r="I89" s="92" t="s">
        <v>30</v>
      </c>
      <c r="J89" s="101" t="s">
        <v>44</v>
      </c>
      <c r="K89" s="102" t="s">
        <v>192</v>
      </c>
      <c r="L89" s="136" t="s">
        <v>33</v>
      </c>
      <c r="M89" s="135" t="n">
        <v>11</v>
      </c>
      <c r="N89" s="97" t="n">
        <f aca="false">(D89*G89)*B89</f>
        <v>0</v>
      </c>
    </row>
    <row r="90" customFormat="false" ht="12.75" hidden="false" customHeight="false" outlineLevel="0" collapsed="false">
      <c r="A90" s="98" t="s">
        <v>193</v>
      </c>
      <c r="B90" s="86"/>
      <c r="C90" s="99" t="s">
        <v>29</v>
      </c>
      <c r="D90" s="87" t="n">
        <v>20</v>
      </c>
      <c r="E90" s="88" t="n">
        <v>5</v>
      </c>
      <c r="F90" s="89" t="n">
        <f aca="false">G90*130</f>
        <v>78</v>
      </c>
      <c r="G90" s="90" t="n">
        <v>0.6</v>
      </c>
      <c r="H90" s="91" t="n">
        <v>1</v>
      </c>
      <c r="I90" s="92" t="s">
        <v>30</v>
      </c>
      <c r="J90" s="101" t="s">
        <v>44</v>
      </c>
      <c r="K90" s="102" t="s">
        <v>194</v>
      </c>
      <c r="L90" s="136" t="s">
        <v>33</v>
      </c>
      <c r="M90" s="96" t="n">
        <v>12</v>
      </c>
      <c r="N90" s="97" t="n">
        <f aca="false">(D90*G90)*B90</f>
        <v>0</v>
      </c>
    </row>
    <row r="91" customFormat="false" ht="12.75" hidden="false" customHeight="false" outlineLevel="0" collapsed="false">
      <c r="A91" s="98" t="s">
        <v>195</v>
      </c>
      <c r="B91" s="86"/>
      <c r="C91" s="99" t="s">
        <v>29</v>
      </c>
      <c r="D91" s="87" t="n">
        <v>20</v>
      </c>
      <c r="E91" s="88" t="n">
        <v>5</v>
      </c>
      <c r="F91" s="89" t="n">
        <f aca="false">G91*130</f>
        <v>78</v>
      </c>
      <c r="G91" s="90" t="n">
        <v>0.6</v>
      </c>
      <c r="H91" s="91" t="n">
        <v>1</v>
      </c>
      <c r="I91" s="92" t="s">
        <v>30</v>
      </c>
      <c r="J91" s="101" t="s">
        <v>44</v>
      </c>
      <c r="K91" s="102" t="s">
        <v>196</v>
      </c>
      <c r="L91" s="136" t="s">
        <v>33</v>
      </c>
      <c r="M91" s="96" t="n">
        <v>12</v>
      </c>
      <c r="N91" s="97" t="n">
        <f aca="false">(D91*G91)*B91</f>
        <v>0</v>
      </c>
    </row>
    <row r="92" customFormat="false" ht="12.75" hidden="false" customHeight="false" outlineLevel="0" collapsed="false">
      <c r="A92" s="98" t="s">
        <v>197</v>
      </c>
      <c r="B92" s="109"/>
      <c r="C92" s="99" t="s">
        <v>29</v>
      </c>
      <c r="D92" s="87" t="n">
        <v>20</v>
      </c>
      <c r="E92" s="88" t="n">
        <v>5</v>
      </c>
      <c r="F92" s="89" t="n">
        <f aca="false">G92*130</f>
        <v>80.6</v>
      </c>
      <c r="G92" s="90" t="n">
        <v>0.62</v>
      </c>
      <c r="H92" s="91" t="n">
        <v>1</v>
      </c>
      <c r="I92" s="92" t="s">
        <v>30</v>
      </c>
      <c r="J92" s="101" t="s">
        <v>175</v>
      </c>
      <c r="K92" s="102" t="s">
        <v>198</v>
      </c>
      <c r="L92" s="136" t="s">
        <v>33</v>
      </c>
      <c r="M92" s="96" t="n">
        <v>12</v>
      </c>
      <c r="N92" s="97" t="n">
        <f aca="false">(D92*G92)*B92</f>
        <v>0</v>
      </c>
    </row>
    <row r="93" customFormat="false" ht="12.75" hidden="false" customHeight="false" outlineLevel="0" collapsed="false">
      <c r="A93" s="98" t="s">
        <v>199</v>
      </c>
      <c r="B93" s="86"/>
      <c r="C93" s="99" t="s">
        <v>29</v>
      </c>
      <c r="D93" s="87" t="n">
        <v>20</v>
      </c>
      <c r="E93" s="88" t="n">
        <v>5</v>
      </c>
      <c r="F93" s="89" t="n">
        <f aca="false">G93*130</f>
        <v>84.5</v>
      </c>
      <c r="G93" s="90" t="n">
        <v>0.65</v>
      </c>
      <c r="H93" s="91" t="n">
        <v>1</v>
      </c>
      <c r="I93" s="92" t="s">
        <v>30</v>
      </c>
      <c r="J93" s="101" t="s">
        <v>44</v>
      </c>
      <c r="K93" s="102" t="s">
        <v>200</v>
      </c>
      <c r="L93" s="136" t="s">
        <v>33</v>
      </c>
      <c r="M93" s="96" t="n">
        <v>12</v>
      </c>
      <c r="N93" s="97" t="n">
        <f aca="false">(D93*G93)*B93</f>
        <v>0</v>
      </c>
    </row>
    <row r="94" customFormat="false" ht="12.75" hidden="false" customHeight="false" outlineLevel="0" collapsed="false">
      <c r="A94" s="98" t="s">
        <v>201</v>
      </c>
      <c r="B94" s="86"/>
      <c r="C94" s="99" t="s">
        <v>29</v>
      </c>
      <c r="D94" s="87" t="n">
        <v>20</v>
      </c>
      <c r="E94" s="88" t="n">
        <v>5</v>
      </c>
      <c r="F94" s="89" t="n">
        <f aca="false">G94*130</f>
        <v>80.6</v>
      </c>
      <c r="G94" s="90" t="n">
        <v>0.62</v>
      </c>
      <c r="H94" s="91" t="n">
        <v>1</v>
      </c>
      <c r="I94" s="92" t="s">
        <v>30</v>
      </c>
      <c r="J94" s="101" t="s">
        <v>44</v>
      </c>
      <c r="K94" s="102" t="s">
        <v>202</v>
      </c>
      <c r="L94" s="136" t="s">
        <v>33</v>
      </c>
      <c r="M94" s="96" t="n">
        <v>12</v>
      </c>
      <c r="N94" s="97" t="n">
        <f aca="false">(D94*G94)*B94</f>
        <v>0</v>
      </c>
    </row>
    <row r="95" customFormat="false" ht="12.75" hidden="false" customHeight="false" outlineLevel="0" collapsed="false">
      <c r="A95" s="98" t="s">
        <v>203</v>
      </c>
      <c r="B95" s="86"/>
      <c r="C95" s="99" t="s">
        <v>29</v>
      </c>
      <c r="D95" s="87" t="n">
        <v>20</v>
      </c>
      <c r="E95" s="88" t="n">
        <v>5</v>
      </c>
      <c r="F95" s="89" t="n">
        <f aca="false">G95*130</f>
        <v>84.5</v>
      </c>
      <c r="G95" s="90" t="n">
        <v>0.65</v>
      </c>
      <c r="H95" s="91" t="n">
        <v>1</v>
      </c>
      <c r="I95" s="92" t="s">
        <v>30</v>
      </c>
      <c r="J95" s="101" t="s">
        <v>44</v>
      </c>
      <c r="K95" s="102" t="s">
        <v>204</v>
      </c>
      <c r="L95" s="136" t="s">
        <v>33</v>
      </c>
      <c r="M95" s="96" t="n">
        <v>12</v>
      </c>
      <c r="N95" s="97" t="n">
        <f aca="false">(D95*G95)*B95</f>
        <v>0</v>
      </c>
    </row>
    <row r="96" customFormat="false" ht="12.75" hidden="false" customHeight="false" outlineLevel="0" collapsed="false">
      <c r="A96" s="98" t="s">
        <v>205</v>
      </c>
      <c r="B96" s="86"/>
      <c r="C96" s="99" t="s">
        <v>29</v>
      </c>
      <c r="D96" s="87" t="n">
        <v>20</v>
      </c>
      <c r="E96" s="88" t="n">
        <v>5</v>
      </c>
      <c r="F96" s="89" t="n">
        <f aca="false">G96*130</f>
        <v>74.1</v>
      </c>
      <c r="G96" s="90" t="n">
        <v>0.57</v>
      </c>
      <c r="H96" s="91" t="n">
        <v>1</v>
      </c>
      <c r="I96" s="92" t="s">
        <v>30</v>
      </c>
      <c r="J96" s="101" t="s">
        <v>44</v>
      </c>
      <c r="K96" s="102" t="s">
        <v>206</v>
      </c>
      <c r="L96" s="136" t="s">
        <v>33</v>
      </c>
      <c r="M96" s="96" t="n">
        <v>12</v>
      </c>
      <c r="N96" s="97" t="n">
        <f aca="false">(D96*G96)*B96</f>
        <v>0</v>
      </c>
    </row>
    <row r="97" customFormat="false" ht="12.75" hidden="false" customHeight="false" outlineLevel="0" collapsed="false">
      <c r="A97" s="98" t="s">
        <v>207</v>
      </c>
      <c r="B97" s="86"/>
      <c r="C97" s="99" t="s">
        <v>29</v>
      </c>
      <c r="D97" s="87" t="n">
        <v>20</v>
      </c>
      <c r="E97" s="88" t="n">
        <v>5</v>
      </c>
      <c r="F97" s="89" t="n">
        <f aca="false">G97*130</f>
        <v>84.5</v>
      </c>
      <c r="G97" s="90" t="n">
        <v>0.65</v>
      </c>
      <c r="H97" s="91" t="n">
        <v>1</v>
      </c>
      <c r="I97" s="92" t="s">
        <v>30</v>
      </c>
      <c r="J97" s="101" t="s">
        <v>44</v>
      </c>
      <c r="K97" s="107" t="s">
        <v>208</v>
      </c>
      <c r="L97" s="136" t="s">
        <v>33</v>
      </c>
      <c r="M97" s="96" t="n">
        <v>12</v>
      </c>
      <c r="N97" s="97" t="n">
        <f aca="false">(D97*G97)*B97</f>
        <v>0</v>
      </c>
    </row>
    <row r="98" customFormat="false" ht="12.75" hidden="false" customHeight="false" outlineLevel="0" collapsed="false">
      <c r="A98" s="98" t="s">
        <v>209</v>
      </c>
      <c r="B98" s="86"/>
      <c r="C98" s="99" t="s">
        <v>29</v>
      </c>
      <c r="D98" s="87" t="n">
        <v>20</v>
      </c>
      <c r="E98" s="88" t="n">
        <v>5</v>
      </c>
      <c r="F98" s="89" t="n">
        <f aca="false">G98*130</f>
        <v>80.6</v>
      </c>
      <c r="G98" s="90" t="n">
        <v>0.62</v>
      </c>
      <c r="H98" s="91" t="n">
        <v>1</v>
      </c>
      <c r="I98" s="92" t="s">
        <v>30</v>
      </c>
      <c r="J98" s="101" t="s">
        <v>44</v>
      </c>
      <c r="K98" s="102" t="s">
        <v>210</v>
      </c>
      <c r="L98" s="136" t="s">
        <v>33</v>
      </c>
      <c r="M98" s="96" t="n">
        <v>12</v>
      </c>
      <c r="N98" s="97" t="n">
        <f aca="false">(D98*G98)*B98</f>
        <v>0</v>
      </c>
    </row>
    <row r="99" customFormat="false" ht="12.75" hidden="false" customHeight="false" outlineLevel="0" collapsed="false">
      <c r="A99" s="98" t="s">
        <v>211</v>
      </c>
      <c r="B99" s="86"/>
      <c r="C99" s="99" t="s">
        <v>29</v>
      </c>
      <c r="D99" s="87" t="n">
        <v>20</v>
      </c>
      <c r="E99" s="88" t="n">
        <v>5</v>
      </c>
      <c r="F99" s="89" t="n">
        <f aca="false">G99*130</f>
        <v>80.6</v>
      </c>
      <c r="G99" s="90" t="n">
        <v>0.62</v>
      </c>
      <c r="H99" s="91" t="n">
        <v>1</v>
      </c>
      <c r="I99" s="92" t="s">
        <v>30</v>
      </c>
      <c r="J99" s="101" t="s">
        <v>44</v>
      </c>
      <c r="K99" s="102" t="s">
        <v>212</v>
      </c>
      <c r="L99" s="136" t="s">
        <v>33</v>
      </c>
      <c r="M99" s="96" t="n">
        <v>12</v>
      </c>
      <c r="N99" s="97" t="n">
        <f aca="false">(D99*G99)*B99</f>
        <v>0</v>
      </c>
    </row>
    <row r="100" customFormat="false" ht="12.75" hidden="false" customHeight="false" outlineLevel="0" collapsed="false">
      <c r="A100" s="98" t="s">
        <v>213</v>
      </c>
      <c r="B100" s="86"/>
      <c r="C100" s="99" t="s">
        <v>29</v>
      </c>
      <c r="D100" s="87" t="n">
        <v>20</v>
      </c>
      <c r="E100" s="88" t="n">
        <v>5</v>
      </c>
      <c r="F100" s="89" t="n">
        <f aca="false">G100*130</f>
        <v>80.6</v>
      </c>
      <c r="G100" s="90" t="n">
        <v>0.62</v>
      </c>
      <c r="H100" s="91" t="n">
        <v>1</v>
      </c>
      <c r="I100" s="92" t="s">
        <v>30</v>
      </c>
      <c r="J100" s="101" t="s">
        <v>39</v>
      </c>
      <c r="K100" s="102" t="s">
        <v>214</v>
      </c>
      <c r="L100" s="136" t="s">
        <v>33</v>
      </c>
      <c r="M100" s="96" t="n">
        <v>12</v>
      </c>
      <c r="N100" s="97" t="n">
        <f aca="false">(D100*G100)*B100</f>
        <v>0</v>
      </c>
    </row>
    <row r="101" customFormat="false" ht="12.75" hidden="false" customHeight="false" outlineLevel="0" collapsed="false">
      <c r="A101" s="98" t="s">
        <v>215</v>
      </c>
      <c r="B101" s="86"/>
      <c r="C101" s="99" t="s">
        <v>29</v>
      </c>
      <c r="D101" s="87" t="n">
        <v>20</v>
      </c>
      <c r="E101" s="88" t="n">
        <v>5</v>
      </c>
      <c r="F101" s="89" t="n">
        <f aca="false">G101*130</f>
        <v>76.7</v>
      </c>
      <c r="G101" s="100" t="n">
        <v>0.59</v>
      </c>
      <c r="H101" s="91" t="n">
        <v>1</v>
      </c>
      <c r="I101" s="92" t="s">
        <v>30</v>
      </c>
      <c r="J101" s="101" t="s">
        <v>44</v>
      </c>
      <c r="K101" s="102" t="s">
        <v>216</v>
      </c>
      <c r="L101" s="136" t="s">
        <v>33</v>
      </c>
      <c r="M101" s="96" t="n">
        <v>12</v>
      </c>
      <c r="N101" s="97" t="n">
        <f aca="false">(D101*G101)*B101</f>
        <v>0</v>
      </c>
    </row>
    <row r="102" customFormat="false" ht="12.75" hidden="false" customHeight="false" outlineLevel="0" collapsed="false">
      <c r="A102" s="98" t="s">
        <v>217</v>
      </c>
      <c r="B102" s="86"/>
      <c r="C102" s="118" t="s">
        <v>29</v>
      </c>
      <c r="D102" s="110" t="n">
        <v>20</v>
      </c>
      <c r="E102" s="111" t="n">
        <v>5</v>
      </c>
      <c r="F102" s="89" t="n">
        <f aca="false">G102*130</f>
        <v>80.6</v>
      </c>
      <c r="G102" s="119" t="n">
        <v>0.62</v>
      </c>
      <c r="H102" s="113" t="n">
        <v>1</v>
      </c>
      <c r="I102" s="114" t="s">
        <v>30</v>
      </c>
      <c r="J102" s="120" t="s">
        <v>44</v>
      </c>
      <c r="K102" s="121" t="s">
        <v>218</v>
      </c>
      <c r="L102" s="132" t="s">
        <v>33</v>
      </c>
      <c r="M102" s="96" t="n">
        <v>12</v>
      </c>
      <c r="N102" s="97" t="n">
        <f aca="false">(D102*G102)*B102</f>
        <v>0</v>
      </c>
    </row>
    <row r="103" customFormat="false" ht="12.75" hidden="false" customHeight="false" outlineLevel="0" collapsed="false">
      <c r="A103" s="98" t="s">
        <v>219</v>
      </c>
      <c r="B103" s="86"/>
      <c r="C103" s="118" t="s">
        <v>29</v>
      </c>
      <c r="D103" s="110" t="n">
        <v>20</v>
      </c>
      <c r="E103" s="111" t="n">
        <v>5</v>
      </c>
      <c r="F103" s="89" t="n">
        <f aca="false">G103*130</f>
        <v>80.6</v>
      </c>
      <c r="G103" s="119" t="n">
        <v>0.62</v>
      </c>
      <c r="H103" s="113" t="n">
        <v>1</v>
      </c>
      <c r="I103" s="114" t="s">
        <v>30</v>
      </c>
      <c r="J103" s="120" t="s">
        <v>44</v>
      </c>
      <c r="K103" s="121" t="s">
        <v>220</v>
      </c>
      <c r="L103" s="132" t="s">
        <v>33</v>
      </c>
      <c r="M103" s="96" t="n">
        <v>12</v>
      </c>
      <c r="N103" s="97" t="n">
        <f aca="false">(D103*G103)*B103</f>
        <v>0</v>
      </c>
    </row>
    <row r="104" customFormat="false" ht="12.75" hidden="false" customHeight="false" outlineLevel="0" collapsed="false">
      <c r="A104" s="98" t="s">
        <v>221</v>
      </c>
      <c r="B104" s="86"/>
      <c r="C104" s="118" t="s">
        <v>29</v>
      </c>
      <c r="D104" s="110" t="n">
        <v>20</v>
      </c>
      <c r="E104" s="111" t="n">
        <v>5</v>
      </c>
      <c r="F104" s="89" t="n">
        <f aca="false">G104*130</f>
        <v>80.6</v>
      </c>
      <c r="G104" s="119" t="n">
        <v>0.62</v>
      </c>
      <c r="H104" s="113" t="n">
        <v>1</v>
      </c>
      <c r="I104" s="114" t="s">
        <v>30</v>
      </c>
      <c r="J104" s="120" t="s">
        <v>44</v>
      </c>
      <c r="K104" s="121" t="s">
        <v>222</v>
      </c>
      <c r="L104" s="132" t="s">
        <v>33</v>
      </c>
      <c r="M104" s="96" t="n">
        <v>12</v>
      </c>
      <c r="N104" s="97" t="n">
        <f aca="false">(D104*G104)*B104</f>
        <v>0</v>
      </c>
    </row>
    <row r="105" customFormat="false" ht="12.75" hidden="false" customHeight="false" outlineLevel="0" collapsed="false">
      <c r="A105" s="98" t="s">
        <v>223</v>
      </c>
      <c r="B105" s="86"/>
      <c r="C105" s="118" t="s">
        <v>29</v>
      </c>
      <c r="D105" s="110" t="n">
        <v>20</v>
      </c>
      <c r="E105" s="111" t="n">
        <v>5</v>
      </c>
      <c r="F105" s="89" t="n">
        <f aca="false">G105*130</f>
        <v>80.6</v>
      </c>
      <c r="G105" s="119" t="n">
        <v>0.62</v>
      </c>
      <c r="H105" s="113" t="n">
        <v>1</v>
      </c>
      <c r="I105" s="114" t="s">
        <v>30</v>
      </c>
      <c r="J105" s="120" t="s">
        <v>44</v>
      </c>
      <c r="K105" s="121" t="s">
        <v>224</v>
      </c>
      <c r="L105" s="132" t="s">
        <v>33</v>
      </c>
      <c r="M105" s="96" t="n">
        <v>12</v>
      </c>
      <c r="N105" s="97" t="n">
        <f aca="false">(D105*G105)*B105</f>
        <v>0</v>
      </c>
    </row>
    <row r="106" customFormat="false" ht="12.75" hidden="false" customHeight="false" outlineLevel="0" collapsed="false">
      <c r="A106" s="98" t="s">
        <v>225</v>
      </c>
      <c r="B106" s="86"/>
      <c r="C106" s="118" t="s">
        <v>29</v>
      </c>
      <c r="D106" s="110" t="n">
        <v>20</v>
      </c>
      <c r="E106" s="111" t="n">
        <v>5</v>
      </c>
      <c r="F106" s="89" t="n">
        <f aca="false">G106*130</f>
        <v>89.7</v>
      </c>
      <c r="G106" s="119" t="n">
        <v>0.69</v>
      </c>
      <c r="H106" s="113" t="n">
        <v>1</v>
      </c>
      <c r="I106" s="114" t="s">
        <v>30</v>
      </c>
      <c r="J106" s="120" t="s">
        <v>60</v>
      </c>
      <c r="K106" s="121" t="s">
        <v>226</v>
      </c>
      <c r="L106" s="132" t="s">
        <v>33</v>
      </c>
      <c r="M106" s="135" t="n">
        <v>13</v>
      </c>
      <c r="N106" s="97" t="n">
        <f aca="false">(D106*G106)*B106</f>
        <v>0</v>
      </c>
    </row>
    <row r="107" customFormat="false" ht="12.75" hidden="false" customHeight="false" outlineLevel="0" collapsed="false">
      <c r="A107" s="98" t="s">
        <v>227</v>
      </c>
      <c r="B107" s="86"/>
      <c r="C107" s="99" t="s">
        <v>29</v>
      </c>
      <c r="D107" s="87" t="n">
        <v>20</v>
      </c>
      <c r="E107" s="88" t="n">
        <v>5</v>
      </c>
      <c r="F107" s="89" t="n">
        <f aca="false">G107*130</f>
        <v>89.7</v>
      </c>
      <c r="G107" s="100" t="n">
        <v>0.69</v>
      </c>
      <c r="H107" s="91" t="n">
        <v>1</v>
      </c>
      <c r="I107" s="92" t="s">
        <v>30</v>
      </c>
      <c r="J107" s="101" t="s">
        <v>60</v>
      </c>
      <c r="K107" s="102" t="s">
        <v>228</v>
      </c>
      <c r="L107" s="136" t="s">
        <v>33</v>
      </c>
      <c r="M107" s="135" t="n">
        <v>13</v>
      </c>
      <c r="N107" s="97" t="n">
        <f aca="false">(D107*G107)*B107</f>
        <v>0</v>
      </c>
    </row>
    <row r="108" customFormat="false" ht="12.75" hidden="false" customHeight="false" outlineLevel="0" collapsed="false">
      <c r="A108" s="98" t="s">
        <v>229</v>
      </c>
      <c r="B108" s="86"/>
      <c r="C108" s="99" t="s">
        <v>29</v>
      </c>
      <c r="D108" s="87" t="n">
        <v>20</v>
      </c>
      <c r="E108" s="88" t="n">
        <v>5</v>
      </c>
      <c r="F108" s="89" t="n">
        <f aca="false">G108*130</f>
        <v>87.1</v>
      </c>
      <c r="G108" s="100" t="n">
        <v>0.67</v>
      </c>
      <c r="H108" s="91" t="n">
        <v>1</v>
      </c>
      <c r="I108" s="92" t="s">
        <v>30</v>
      </c>
      <c r="J108" s="101" t="s">
        <v>60</v>
      </c>
      <c r="K108" s="102" t="s">
        <v>230</v>
      </c>
      <c r="L108" s="136" t="s">
        <v>33</v>
      </c>
      <c r="M108" s="135" t="n">
        <v>13</v>
      </c>
      <c r="N108" s="97" t="n">
        <f aca="false">(D108*G108)*B108</f>
        <v>0</v>
      </c>
    </row>
    <row r="109" customFormat="false" ht="12.75" hidden="false" customHeight="false" outlineLevel="0" collapsed="false">
      <c r="A109" s="98" t="s">
        <v>231</v>
      </c>
      <c r="B109" s="86"/>
      <c r="C109" s="99" t="s">
        <v>29</v>
      </c>
      <c r="D109" s="87" t="n">
        <v>20</v>
      </c>
      <c r="E109" s="88" t="n">
        <v>5</v>
      </c>
      <c r="F109" s="89" t="n">
        <f aca="false">G109*130</f>
        <v>84.5</v>
      </c>
      <c r="G109" s="100" t="n">
        <v>0.65</v>
      </c>
      <c r="H109" s="91" t="n">
        <v>1</v>
      </c>
      <c r="I109" s="92" t="s">
        <v>30</v>
      </c>
      <c r="J109" s="101" t="s">
        <v>60</v>
      </c>
      <c r="K109" s="102" t="s">
        <v>232</v>
      </c>
      <c r="L109" s="136" t="s">
        <v>33</v>
      </c>
      <c r="M109" s="135" t="n">
        <v>13</v>
      </c>
      <c r="N109" s="97" t="n">
        <f aca="false">(D109*G109)*B109</f>
        <v>0</v>
      </c>
    </row>
    <row r="110" customFormat="false" ht="12.75" hidden="false" customHeight="false" outlineLevel="0" collapsed="false">
      <c r="A110" s="98" t="s">
        <v>233</v>
      </c>
      <c r="B110" s="86"/>
      <c r="C110" s="99" t="s">
        <v>29</v>
      </c>
      <c r="D110" s="87" t="n">
        <v>20</v>
      </c>
      <c r="E110" s="88" t="n">
        <v>5</v>
      </c>
      <c r="F110" s="89" t="n">
        <f aca="false">G110*130</f>
        <v>89.7</v>
      </c>
      <c r="G110" s="90" t="n">
        <v>0.69</v>
      </c>
      <c r="H110" s="91" t="n">
        <v>1</v>
      </c>
      <c r="I110" s="92" t="s">
        <v>30</v>
      </c>
      <c r="J110" s="101" t="s">
        <v>60</v>
      </c>
      <c r="K110" s="102" t="s">
        <v>234</v>
      </c>
      <c r="L110" s="136" t="s">
        <v>33</v>
      </c>
      <c r="M110" s="135" t="n">
        <v>13</v>
      </c>
      <c r="N110" s="97" t="n">
        <f aca="false">(D110*G110)*B110</f>
        <v>0</v>
      </c>
    </row>
    <row r="111" customFormat="false" ht="12.75" hidden="false" customHeight="false" outlineLevel="0" collapsed="false">
      <c r="A111" s="98" t="s">
        <v>235</v>
      </c>
      <c r="B111" s="86"/>
      <c r="C111" s="99" t="s">
        <v>29</v>
      </c>
      <c r="D111" s="87" t="n">
        <v>20</v>
      </c>
      <c r="E111" s="88" t="n">
        <v>5</v>
      </c>
      <c r="F111" s="89" t="n">
        <f aca="false">G111*130</f>
        <v>89.7</v>
      </c>
      <c r="G111" s="90" t="n">
        <v>0.69</v>
      </c>
      <c r="H111" s="91" t="n">
        <v>1</v>
      </c>
      <c r="I111" s="92" t="s">
        <v>30</v>
      </c>
      <c r="J111" s="101" t="s">
        <v>60</v>
      </c>
      <c r="K111" s="102" t="s">
        <v>236</v>
      </c>
      <c r="L111" s="136" t="s">
        <v>33</v>
      </c>
      <c r="M111" s="135" t="n">
        <v>13</v>
      </c>
      <c r="N111" s="97" t="n">
        <f aca="false">(D111*G111)*B111</f>
        <v>0</v>
      </c>
    </row>
    <row r="112" customFormat="false" ht="12.75" hidden="false" customHeight="false" outlineLevel="0" collapsed="false">
      <c r="A112" s="98" t="s">
        <v>237</v>
      </c>
      <c r="B112" s="86"/>
      <c r="C112" s="99" t="s">
        <v>29</v>
      </c>
      <c r="D112" s="87" t="n">
        <v>20</v>
      </c>
      <c r="E112" s="88" t="n">
        <v>5</v>
      </c>
      <c r="F112" s="89" t="n">
        <f aca="false">G112*130</f>
        <v>89.7</v>
      </c>
      <c r="G112" s="90" t="n">
        <v>0.69</v>
      </c>
      <c r="H112" s="91" t="n">
        <v>1</v>
      </c>
      <c r="I112" s="92" t="s">
        <v>30</v>
      </c>
      <c r="J112" s="101" t="s">
        <v>60</v>
      </c>
      <c r="K112" s="102" t="s">
        <v>238</v>
      </c>
      <c r="L112" s="136" t="s">
        <v>33</v>
      </c>
      <c r="M112" s="135" t="n">
        <v>13</v>
      </c>
      <c r="N112" s="97" t="n">
        <f aca="false">(D112*G112)*B112</f>
        <v>0</v>
      </c>
    </row>
    <row r="113" customFormat="false" ht="12.75" hidden="false" customHeight="false" outlineLevel="0" collapsed="false">
      <c r="A113" s="98" t="s">
        <v>239</v>
      </c>
      <c r="B113" s="86"/>
      <c r="C113" s="99" t="s">
        <v>29</v>
      </c>
      <c r="D113" s="87" t="n">
        <v>20</v>
      </c>
      <c r="E113" s="88" t="n">
        <v>5</v>
      </c>
      <c r="F113" s="89" t="n">
        <f aca="false">G113*130</f>
        <v>92.3</v>
      </c>
      <c r="G113" s="90" t="n">
        <v>0.71</v>
      </c>
      <c r="H113" s="91" t="n">
        <v>1</v>
      </c>
      <c r="I113" s="92" t="s">
        <v>30</v>
      </c>
      <c r="J113" s="101" t="s">
        <v>60</v>
      </c>
      <c r="K113" s="102" t="s">
        <v>240</v>
      </c>
      <c r="L113" s="136" t="s">
        <v>33</v>
      </c>
      <c r="M113" s="135" t="n">
        <v>13</v>
      </c>
      <c r="N113" s="97" t="n">
        <f aca="false">(D113*G113)*B113</f>
        <v>0</v>
      </c>
    </row>
    <row r="114" customFormat="false" ht="12.75" hidden="false" customHeight="false" outlineLevel="0" collapsed="false">
      <c r="A114" s="98" t="s">
        <v>241</v>
      </c>
      <c r="B114" s="109"/>
      <c r="C114" s="99" t="s">
        <v>29</v>
      </c>
      <c r="D114" s="87" t="n">
        <v>20</v>
      </c>
      <c r="E114" s="88" t="n">
        <v>5</v>
      </c>
      <c r="F114" s="89" t="n">
        <f aca="false">G114*130</f>
        <v>84.5</v>
      </c>
      <c r="G114" s="100" t="n">
        <v>0.65</v>
      </c>
      <c r="H114" s="91" t="n">
        <v>1</v>
      </c>
      <c r="I114" s="92" t="s">
        <v>30</v>
      </c>
      <c r="J114" s="101" t="s">
        <v>71</v>
      </c>
      <c r="K114" s="102" t="s">
        <v>242</v>
      </c>
      <c r="L114" s="136" t="s">
        <v>33</v>
      </c>
      <c r="M114" s="135" t="n">
        <v>13</v>
      </c>
      <c r="N114" s="97" t="n">
        <f aca="false">(D114*G114)*B114</f>
        <v>0</v>
      </c>
    </row>
    <row r="115" customFormat="false" ht="12.75" hidden="false" customHeight="false" outlineLevel="0" collapsed="false">
      <c r="A115" s="98" t="s">
        <v>243</v>
      </c>
      <c r="B115" s="109"/>
      <c r="C115" s="99" t="s">
        <v>29</v>
      </c>
      <c r="D115" s="87" t="n">
        <v>20</v>
      </c>
      <c r="E115" s="88" t="n">
        <v>5</v>
      </c>
      <c r="F115" s="89" t="n">
        <f aca="false">G115*130</f>
        <v>80.6</v>
      </c>
      <c r="G115" s="100" t="n">
        <v>0.62</v>
      </c>
      <c r="H115" s="91" t="n">
        <v>1</v>
      </c>
      <c r="I115" s="92" t="s">
        <v>30</v>
      </c>
      <c r="J115" s="101" t="s">
        <v>71</v>
      </c>
      <c r="K115" s="102" t="s">
        <v>74</v>
      </c>
      <c r="L115" s="136" t="s">
        <v>33</v>
      </c>
      <c r="M115" s="135" t="n">
        <v>13</v>
      </c>
      <c r="N115" s="97" t="n">
        <f aca="false">(D115*G115)*B115</f>
        <v>0</v>
      </c>
    </row>
    <row r="116" customFormat="false" ht="12.75" hidden="false" customHeight="false" outlineLevel="0" collapsed="false">
      <c r="A116" s="98" t="s">
        <v>244</v>
      </c>
      <c r="B116" s="109"/>
      <c r="C116" s="99" t="s">
        <v>29</v>
      </c>
      <c r="D116" s="87" t="n">
        <v>20</v>
      </c>
      <c r="E116" s="88" t="n">
        <v>5</v>
      </c>
      <c r="F116" s="89" t="n">
        <f aca="false">G116*130</f>
        <v>89.7</v>
      </c>
      <c r="G116" s="100" t="n">
        <v>0.69</v>
      </c>
      <c r="H116" s="91" t="n">
        <v>1</v>
      </c>
      <c r="I116" s="92" t="s">
        <v>30</v>
      </c>
      <c r="J116" s="101" t="s">
        <v>71</v>
      </c>
      <c r="K116" s="102" t="s">
        <v>245</v>
      </c>
      <c r="L116" s="136" t="s">
        <v>33</v>
      </c>
      <c r="M116" s="135" t="n">
        <v>13</v>
      </c>
      <c r="N116" s="97" t="n">
        <f aca="false">(D116*G116)*B116</f>
        <v>0</v>
      </c>
    </row>
    <row r="117" customFormat="false" ht="12.75" hidden="false" customHeight="false" outlineLevel="0" collapsed="false">
      <c r="A117" s="98" t="s">
        <v>246</v>
      </c>
      <c r="B117" s="109"/>
      <c r="C117" s="99" t="s">
        <v>29</v>
      </c>
      <c r="D117" s="87" t="n">
        <v>20</v>
      </c>
      <c r="E117" s="88" t="n">
        <v>5</v>
      </c>
      <c r="F117" s="89" t="n">
        <f aca="false">G117*130</f>
        <v>94.9</v>
      </c>
      <c r="G117" s="100" t="n">
        <v>0.73</v>
      </c>
      <c r="H117" s="91" t="n">
        <v>1</v>
      </c>
      <c r="I117" s="92" t="s">
        <v>30</v>
      </c>
      <c r="J117" s="101" t="s">
        <v>71</v>
      </c>
      <c r="K117" s="102" t="s">
        <v>76</v>
      </c>
      <c r="L117" s="136" t="s">
        <v>33</v>
      </c>
      <c r="M117" s="135" t="n">
        <v>13</v>
      </c>
      <c r="N117" s="97" t="n">
        <f aca="false">(D117*G117)*B117</f>
        <v>0</v>
      </c>
    </row>
    <row r="118" customFormat="false" ht="12.75" hidden="false" customHeight="false" outlineLevel="0" collapsed="false">
      <c r="A118" s="98" t="s">
        <v>247</v>
      </c>
      <c r="B118" s="109"/>
      <c r="C118" s="99" t="s">
        <v>29</v>
      </c>
      <c r="D118" s="87" t="n">
        <v>20</v>
      </c>
      <c r="E118" s="88" t="n">
        <v>5</v>
      </c>
      <c r="F118" s="89" t="n">
        <f aca="false">G118*130</f>
        <v>93.6</v>
      </c>
      <c r="G118" s="90" t="n">
        <v>0.72</v>
      </c>
      <c r="H118" s="91" t="n">
        <v>1</v>
      </c>
      <c r="I118" s="92" t="s">
        <v>30</v>
      </c>
      <c r="J118" s="101" t="s">
        <v>71</v>
      </c>
      <c r="K118" s="102" t="s">
        <v>72</v>
      </c>
      <c r="L118" s="136" t="s">
        <v>33</v>
      </c>
      <c r="M118" s="135" t="n">
        <v>13</v>
      </c>
      <c r="N118" s="97" t="n">
        <f aca="false">(D118*G118)*B118</f>
        <v>0</v>
      </c>
    </row>
    <row r="119" customFormat="false" ht="12.75" hidden="false" customHeight="false" outlineLevel="0" collapsed="false">
      <c r="A119" s="98" t="s">
        <v>248</v>
      </c>
      <c r="B119" s="109"/>
      <c r="C119" s="99" t="s">
        <v>29</v>
      </c>
      <c r="D119" s="87" t="n">
        <v>20</v>
      </c>
      <c r="E119" s="88" t="n">
        <v>5</v>
      </c>
      <c r="F119" s="89" t="n">
        <f aca="false">G119*130</f>
        <v>78</v>
      </c>
      <c r="G119" s="90" t="n">
        <v>0.6</v>
      </c>
      <c r="H119" s="91" t="n">
        <v>1</v>
      </c>
      <c r="I119" s="92" t="s">
        <v>30</v>
      </c>
      <c r="J119" s="101" t="s">
        <v>71</v>
      </c>
      <c r="K119" s="102" t="s">
        <v>249</v>
      </c>
      <c r="L119" s="136" t="s">
        <v>33</v>
      </c>
      <c r="M119" s="135" t="n">
        <v>13</v>
      </c>
      <c r="N119" s="97" t="n">
        <f aca="false">(D119*G119)*B119</f>
        <v>0</v>
      </c>
    </row>
    <row r="120" customFormat="false" ht="12.75" hidden="false" customHeight="false" outlineLevel="0" collapsed="false">
      <c r="A120" s="98" t="s">
        <v>250</v>
      </c>
      <c r="B120" s="109"/>
      <c r="C120" s="99" t="s">
        <v>29</v>
      </c>
      <c r="D120" s="87" t="n">
        <v>20</v>
      </c>
      <c r="E120" s="88" t="n">
        <v>5</v>
      </c>
      <c r="F120" s="89" t="n">
        <f aca="false">G120*130</f>
        <v>100.1</v>
      </c>
      <c r="G120" s="90" t="n">
        <v>0.77</v>
      </c>
      <c r="H120" s="91" t="n">
        <v>1</v>
      </c>
      <c r="I120" s="92" t="s">
        <v>30</v>
      </c>
      <c r="J120" s="101" t="s">
        <v>71</v>
      </c>
      <c r="K120" s="102" t="s">
        <v>251</v>
      </c>
      <c r="L120" s="136" t="s">
        <v>33</v>
      </c>
      <c r="M120" s="135" t="n">
        <v>13</v>
      </c>
      <c r="N120" s="97" t="n">
        <f aca="false">(D120*G120)*B120</f>
        <v>0</v>
      </c>
    </row>
    <row r="121" customFormat="false" ht="12.75" hidden="false" customHeight="false" outlineLevel="0" collapsed="false">
      <c r="A121" s="98" t="s">
        <v>252</v>
      </c>
      <c r="B121" s="109"/>
      <c r="C121" s="99" t="s">
        <v>29</v>
      </c>
      <c r="D121" s="87" t="n">
        <v>20</v>
      </c>
      <c r="E121" s="88" t="n">
        <v>5</v>
      </c>
      <c r="F121" s="89" t="n">
        <f aca="false">G121*130</f>
        <v>93.6</v>
      </c>
      <c r="G121" s="90" t="n">
        <v>0.72</v>
      </c>
      <c r="H121" s="91" t="n">
        <v>1</v>
      </c>
      <c r="I121" s="92" t="s">
        <v>30</v>
      </c>
      <c r="J121" s="101" t="s">
        <v>71</v>
      </c>
      <c r="K121" s="102" t="s">
        <v>253</v>
      </c>
      <c r="L121" s="136" t="s">
        <v>33</v>
      </c>
      <c r="M121" s="135" t="n">
        <v>13</v>
      </c>
      <c r="N121" s="97" t="n">
        <f aca="false">(D121*G121)*B121</f>
        <v>0</v>
      </c>
    </row>
    <row r="122" customFormat="false" ht="12.75" hidden="false" customHeight="false" outlineLevel="0" collapsed="false">
      <c r="A122" s="98" t="s">
        <v>254</v>
      </c>
      <c r="B122" s="109"/>
      <c r="C122" s="99" t="s">
        <v>29</v>
      </c>
      <c r="D122" s="87" t="n">
        <v>20</v>
      </c>
      <c r="E122" s="88" t="n">
        <v>5</v>
      </c>
      <c r="F122" s="89" t="n">
        <f aca="false">G122*130</f>
        <v>94.9</v>
      </c>
      <c r="G122" s="90" t="n">
        <v>0.73</v>
      </c>
      <c r="H122" s="91" t="n">
        <v>1</v>
      </c>
      <c r="I122" s="92" t="s">
        <v>30</v>
      </c>
      <c r="J122" s="101" t="s">
        <v>71</v>
      </c>
      <c r="K122" s="102" t="s">
        <v>255</v>
      </c>
      <c r="L122" s="136" t="s">
        <v>33</v>
      </c>
      <c r="M122" s="135" t="n">
        <v>14</v>
      </c>
      <c r="N122" s="97" t="n">
        <f aca="false">(D122*G122)*B122</f>
        <v>0</v>
      </c>
    </row>
    <row r="123" customFormat="false" ht="12.75" hidden="false" customHeight="false" outlineLevel="0" collapsed="false">
      <c r="A123" s="98" t="s">
        <v>256</v>
      </c>
      <c r="B123" s="109"/>
      <c r="C123" s="99" t="s">
        <v>29</v>
      </c>
      <c r="D123" s="87" t="n">
        <v>20</v>
      </c>
      <c r="E123" s="88" t="n">
        <v>5</v>
      </c>
      <c r="F123" s="89" t="n">
        <f aca="false">G123*130</f>
        <v>132.6</v>
      </c>
      <c r="G123" s="90" t="n">
        <v>1.02</v>
      </c>
      <c r="H123" s="91" t="n">
        <v>1</v>
      </c>
      <c r="I123" s="92" t="s">
        <v>30</v>
      </c>
      <c r="J123" s="101" t="s">
        <v>71</v>
      </c>
      <c r="K123" s="102" t="s">
        <v>257</v>
      </c>
      <c r="L123" s="136" t="s">
        <v>33</v>
      </c>
      <c r="M123" s="135" t="n">
        <v>14</v>
      </c>
      <c r="N123" s="97" t="n">
        <f aca="false">(D123*G123)*B123</f>
        <v>0</v>
      </c>
    </row>
    <row r="124" customFormat="false" ht="12.75" hidden="false" customHeight="false" outlineLevel="0" collapsed="false">
      <c r="A124" s="98" t="s">
        <v>258</v>
      </c>
      <c r="B124" s="109"/>
      <c r="C124" s="99" t="s">
        <v>29</v>
      </c>
      <c r="D124" s="87" t="n">
        <v>20</v>
      </c>
      <c r="E124" s="88" t="n">
        <v>5</v>
      </c>
      <c r="F124" s="89" t="n">
        <f aca="false">G124*130</f>
        <v>84.5</v>
      </c>
      <c r="G124" s="90" t="n">
        <v>0.65</v>
      </c>
      <c r="H124" s="91" t="n">
        <v>1</v>
      </c>
      <c r="I124" s="92" t="s">
        <v>30</v>
      </c>
      <c r="J124" s="101" t="s">
        <v>80</v>
      </c>
      <c r="K124" s="102" t="s">
        <v>259</v>
      </c>
      <c r="L124" s="136" t="s">
        <v>33</v>
      </c>
      <c r="M124" s="135" t="n">
        <v>14</v>
      </c>
      <c r="N124" s="97" t="n">
        <f aca="false">(D124*G124)*B124</f>
        <v>0</v>
      </c>
    </row>
    <row r="125" customFormat="false" ht="12.75" hidden="false" customHeight="false" outlineLevel="0" collapsed="false">
      <c r="A125" s="98" t="s">
        <v>260</v>
      </c>
      <c r="B125" s="109"/>
      <c r="C125" s="99" t="s">
        <v>29</v>
      </c>
      <c r="D125" s="87" t="n">
        <v>20</v>
      </c>
      <c r="E125" s="88" t="n">
        <v>5</v>
      </c>
      <c r="F125" s="89" t="n">
        <f aca="false">G125*130</f>
        <v>89.7</v>
      </c>
      <c r="G125" s="90" t="n">
        <v>0.69</v>
      </c>
      <c r="H125" s="91" t="n">
        <v>1</v>
      </c>
      <c r="I125" s="92" t="s">
        <v>30</v>
      </c>
      <c r="J125" s="101" t="s">
        <v>80</v>
      </c>
      <c r="K125" s="102" t="s">
        <v>261</v>
      </c>
      <c r="L125" s="136" t="s">
        <v>33</v>
      </c>
      <c r="M125" s="135" t="n">
        <v>14</v>
      </c>
      <c r="N125" s="97" t="n">
        <f aca="false">(D125*G125)*B125</f>
        <v>0</v>
      </c>
    </row>
    <row r="126" customFormat="false" ht="12.75" hidden="false" customHeight="false" outlineLevel="0" collapsed="false">
      <c r="A126" s="98" t="s">
        <v>262</v>
      </c>
      <c r="B126" s="109"/>
      <c r="C126" s="99" t="s">
        <v>29</v>
      </c>
      <c r="D126" s="87" t="n">
        <v>20</v>
      </c>
      <c r="E126" s="88" t="n">
        <v>5</v>
      </c>
      <c r="F126" s="89" t="n">
        <f aca="false">G126*130</f>
        <v>89.7</v>
      </c>
      <c r="G126" s="90" t="n">
        <v>0.69</v>
      </c>
      <c r="H126" s="91" t="n">
        <v>1</v>
      </c>
      <c r="I126" s="92" t="s">
        <v>30</v>
      </c>
      <c r="J126" s="101" t="s">
        <v>80</v>
      </c>
      <c r="K126" s="102" t="s">
        <v>263</v>
      </c>
      <c r="L126" s="136" t="s">
        <v>33</v>
      </c>
      <c r="M126" s="135" t="n">
        <v>14</v>
      </c>
      <c r="N126" s="97" t="n">
        <f aca="false">(D126*G126)*B126</f>
        <v>0</v>
      </c>
    </row>
    <row r="127" customFormat="false" ht="12.75" hidden="false" customHeight="false" outlineLevel="0" collapsed="false">
      <c r="A127" s="98" t="s">
        <v>264</v>
      </c>
      <c r="B127" s="109"/>
      <c r="C127" s="99" t="s">
        <v>29</v>
      </c>
      <c r="D127" s="87" t="n">
        <v>20</v>
      </c>
      <c r="E127" s="88" t="n">
        <v>5</v>
      </c>
      <c r="F127" s="89" t="n">
        <f aca="false">G127*130</f>
        <v>89.7</v>
      </c>
      <c r="G127" s="90" t="n">
        <v>0.69</v>
      </c>
      <c r="H127" s="91" t="n">
        <v>1</v>
      </c>
      <c r="I127" s="92" t="s">
        <v>30</v>
      </c>
      <c r="J127" s="101" t="s">
        <v>80</v>
      </c>
      <c r="K127" s="102" t="s">
        <v>265</v>
      </c>
      <c r="L127" s="136" t="s">
        <v>33</v>
      </c>
      <c r="M127" s="135" t="n">
        <v>14</v>
      </c>
      <c r="N127" s="97" t="n">
        <f aca="false">(D127*G127)*B127</f>
        <v>0</v>
      </c>
    </row>
    <row r="128" customFormat="false" ht="12.75" hidden="false" customHeight="false" outlineLevel="0" collapsed="false">
      <c r="A128" s="98" t="s">
        <v>266</v>
      </c>
      <c r="B128" s="109"/>
      <c r="C128" s="99" t="s">
        <v>29</v>
      </c>
      <c r="D128" s="87" t="n">
        <v>20</v>
      </c>
      <c r="E128" s="88" t="n">
        <v>5</v>
      </c>
      <c r="F128" s="89" t="n">
        <f aca="false">G128*130</f>
        <v>89.7</v>
      </c>
      <c r="G128" s="90" t="n">
        <v>0.69</v>
      </c>
      <c r="H128" s="91" t="n">
        <v>1</v>
      </c>
      <c r="I128" s="92" t="s">
        <v>30</v>
      </c>
      <c r="J128" s="101" t="s">
        <v>80</v>
      </c>
      <c r="K128" s="102" t="s">
        <v>267</v>
      </c>
      <c r="L128" s="136" t="s">
        <v>33</v>
      </c>
      <c r="M128" s="135" t="n">
        <v>14</v>
      </c>
      <c r="N128" s="97" t="n">
        <f aca="false">(D128*G128)*B128</f>
        <v>0</v>
      </c>
    </row>
    <row r="129" customFormat="false" ht="12.75" hidden="false" customHeight="false" outlineLevel="0" collapsed="false">
      <c r="A129" s="98" t="s">
        <v>268</v>
      </c>
      <c r="B129" s="109"/>
      <c r="C129" s="99" t="s">
        <v>29</v>
      </c>
      <c r="D129" s="87" t="n">
        <v>20</v>
      </c>
      <c r="E129" s="88" t="n">
        <v>5</v>
      </c>
      <c r="F129" s="89" t="n">
        <f aca="false">G129*130</f>
        <v>92.3</v>
      </c>
      <c r="G129" s="90" t="n">
        <v>0.71</v>
      </c>
      <c r="H129" s="91" t="n">
        <v>1</v>
      </c>
      <c r="I129" s="92" t="s">
        <v>30</v>
      </c>
      <c r="J129" s="101" t="s">
        <v>80</v>
      </c>
      <c r="K129" s="102" t="s">
        <v>269</v>
      </c>
      <c r="L129" s="136" t="s">
        <v>33</v>
      </c>
      <c r="M129" s="135" t="n">
        <v>14</v>
      </c>
      <c r="N129" s="97" t="n">
        <f aca="false">(D129*G129)*B129</f>
        <v>0</v>
      </c>
    </row>
    <row r="130" customFormat="false" ht="12.75" hidden="false" customHeight="false" outlineLevel="0" collapsed="false">
      <c r="A130" s="98" t="s">
        <v>270</v>
      </c>
      <c r="B130" s="109"/>
      <c r="C130" s="99" t="s">
        <v>29</v>
      </c>
      <c r="D130" s="87" t="n">
        <v>20</v>
      </c>
      <c r="E130" s="88" t="n">
        <v>5</v>
      </c>
      <c r="F130" s="89" t="n">
        <f aca="false">G130*130</f>
        <v>80.6</v>
      </c>
      <c r="G130" s="90" t="n">
        <v>0.62</v>
      </c>
      <c r="H130" s="91" t="n">
        <v>1</v>
      </c>
      <c r="I130" s="92" t="s">
        <v>30</v>
      </c>
      <c r="J130" s="101" t="s">
        <v>80</v>
      </c>
      <c r="K130" s="102" t="s">
        <v>271</v>
      </c>
      <c r="L130" s="136" t="s">
        <v>33</v>
      </c>
      <c r="M130" s="135" t="n">
        <v>14</v>
      </c>
      <c r="N130" s="97" t="n">
        <f aca="false">(D130*G130)*B130</f>
        <v>0</v>
      </c>
    </row>
    <row r="131" customFormat="false" ht="12.75" hidden="false" customHeight="false" outlineLevel="0" collapsed="false">
      <c r="A131" s="98" t="s">
        <v>272</v>
      </c>
      <c r="B131" s="109"/>
      <c r="C131" s="99" t="s">
        <v>29</v>
      </c>
      <c r="D131" s="87" t="n">
        <v>20</v>
      </c>
      <c r="E131" s="88" t="n">
        <v>5</v>
      </c>
      <c r="F131" s="89" t="n">
        <f aca="false">G131*130</f>
        <v>80.6</v>
      </c>
      <c r="G131" s="90" t="n">
        <v>0.62</v>
      </c>
      <c r="H131" s="91" t="n">
        <v>1</v>
      </c>
      <c r="I131" s="92" t="s">
        <v>30</v>
      </c>
      <c r="J131" s="101" t="s">
        <v>80</v>
      </c>
      <c r="K131" s="102" t="s">
        <v>273</v>
      </c>
      <c r="L131" s="136" t="s">
        <v>33</v>
      </c>
      <c r="M131" s="135" t="n">
        <v>14</v>
      </c>
      <c r="N131" s="97" t="n">
        <f aca="false">(D131*G131)*B131</f>
        <v>0</v>
      </c>
    </row>
    <row r="132" customFormat="false" ht="12.75" hidden="false" customHeight="false" outlineLevel="0" collapsed="false">
      <c r="A132" s="98" t="s">
        <v>274</v>
      </c>
      <c r="B132" s="109"/>
      <c r="C132" s="99" t="s">
        <v>29</v>
      </c>
      <c r="D132" s="87" t="n">
        <v>20</v>
      </c>
      <c r="E132" s="88" t="n">
        <v>5</v>
      </c>
      <c r="F132" s="89" t="n">
        <f aca="false">G132*130</f>
        <v>92.3</v>
      </c>
      <c r="G132" s="100" t="n">
        <v>0.71</v>
      </c>
      <c r="H132" s="91" t="n">
        <v>1</v>
      </c>
      <c r="I132" s="92" t="s">
        <v>30</v>
      </c>
      <c r="J132" s="101" t="s">
        <v>87</v>
      </c>
      <c r="K132" s="102" t="s">
        <v>275</v>
      </c>
      <c r="L132" s="136" t="s">
        <v>33</v>
      </c>
      <c r="M132" s="135" t="n">
        <v>14</v>
      </c>
      <c r="N132" s="97" t="n">
        <f aca="false">(D132*G132)*B132</f>
        <v>0</v>
      </c>
    </row>
    <row r="133" customFormat="false" ht="12.75" hidden="false" customHeight="false" outlineLevel="0" collapsed="false">
      <c r="A133" s="98" t="s">
        <v>276</v>
      </c>
      <c r="B133" s="109"/>
      <c r="C133" s="99" t="s">
        <v>29</v>
      </c>
      <c r="D133" s="87" t="n">
        <v>20</v>
      </c>
      <c r="E133" s="88" t="n">
        <v>5</v>
      </c>
      <c r="F133" s="89" t="n">
        <f aca="false">G133*130</f>
        <v>94.9</v>
      </c>
      <c r="G133" s="90" t="n">
        <v>0.73</v>
      </c>
      <c r="H133" s="91" t="n">
        <v>1</v>
      </c>
      <c r="I133" s="92" t="s">
        <v>30</v>
      </c>
      <c r="J133" s="101" t="s">
        <v>87</v>
      </c>
      <c r="K133" s="102" t="s">
        <v>277</v>
      </c>
      <c r="L133" s="136" t="s">
        <v>33</v>
      </c>
      <c r="M133" s="135" t="n">
        <v>14</v>
      </c>
      <c r="N133" s="97" t="n">
        <f aca="false">(D133*G133)*B133</f>
        <v>0</v>
      </c>
    </row>
    <row r="134" customFormat="false" ht="12.75" hidden="false" customHeight="false" outlineLevel="0" collapsed="false">
      <c r="A134" s="98" t="s">
        <v>278</v>
      </c>
      <c r="B134" s="109"/>
      <c r="C134" s="99" t="s">
        <v>29</v>
      </c>
      <c r="D134" s="87" t="n">
        <v>20</v>
      </c>
      <c r="E134" s="88" t="n">
        <v>5</v>
      </c>
      <c r="F134" s="89" t="n">
        <f aca="false">G134*130</f>
        <v>102.7</v>
      </c>
      <c r="G134" s="90" t="n">
        <v>0.79</v>
      </c>
      <c r="H134" s="91" t="n">
        <v>1</v>
      </c>
      <c r="I134" s="92" t="s">
        <v>30</v>
      </c>
      <c r="J134" s="101" t="s">
        <v>87</v>
      </c>
      <c r="K134" s="102" t="s">
        <v>279</v>
      </c>
      <c r="L134" s="136" t="s">
        <v>33</v>
      </c>
      <c r="M134" s="135" t="n">
        <v>14</v>
      </c>
      <c r="N134" s="97" t="n">
        <f aca="false">(D134*G134)*B134</f>
        <v>0</v>
      </c>
    </row>
    <row r="135" customFormat="false" ht="12.75" hidden="false" customHeight="false" outlineLevel="0" collapsed="false">
      <c r="A135" s="98" t="s">
        <v>280</v>
      </c>
      <c r="B135" s="109"/>
      <c r="C135" s="99" t="s">
        <v>29</v>
      </c>
      <c r="D135" s="87" t="n">
        <v>20</v>
      </c>
      <c r="E135" s="88" t="n">
        <v>5</v>
      </c>
      <c r="F135" s="89" t="n">
        <f aca="false">G135*130</f>
        <v>92.3</v>
      </c>
      <c r="G135" s="90" t="n">
        <v>0.71</v>
      </c>
      <c r="H135" s="91" t="n">
        <v>1</v>
      </c>
      <c r="I135" s="92" t="s">
        <v>30</v>
      </c>
      <c r="J135" s="101" t="s">
        <v>87</v>
      </c>
      <c r="K135" s="102" t="s">
        <v>281</v>
      </c>
      <c r="L135" s="136" t="s">
        <v>33</v>
      </c>
      <c r="M135" s="135" t="n">
        <v>14</v>
      </c>
      <c r="N135" s="97" t="n">
        <f aca="false">(D135*G135)*B135</f>
        <v>0</v>
      </c>
    </row>
    <row r="136" customFormat="false" ht="12.75" hidden="false" customHeight="false" outlineLevel="0" collapsed="false">
      <c r="A136" s="76" t="s">
        <v>282</v>
      </c>
      <c r="B136" s="109"/>
      <c r="C136" s="99" t="s">
        <v>29</v>
      </c>
      <c r="D136" s="87" t="n">
        <v>20</v>
      </c>
      <c r="E136" s="99" t="n">
        <v>5</v>
      </c>
      <c r="F136" s="89" t="n">
        <f aca="false">G136*130</f>
        <v>89.7</v>
      </c>
      <c r="G136" s="90" t="n">
        <v>0.69</v>
      </c>
      <c r="H136" s="91" t="n">
        <v>1</v>
      </c>
      <c r="I136" s="92" t="s">
        <v>30</v>
      </c>
      <c r="J136" s="101" t="s">
        <v>87</v>
      </c>
      <c r="K136" s="102" t="s">
        <v>283</v>
      </c>
      <c r="L136" s="136" t="s">
        <v>33</v>
      </c>
      <c r="M136" s="135" t="n">
        <v>14</v>
      </c>
      <c r="N136" s="139" t="n">
        <f aca="false">(D136*G136)*B136</f>
        <v>0</v>
      </c>
    </row>
    <row r="137" customFormat="false" ht="12.75" hidden="false" customHeight="false" outlineLevel="0" collapsed="false">
      <c r="A137" s="76" t="s">
        <v>284</v>
      </c>
      <c r="B137" s="109"/>
      <c r="C137" s="99" t="s">
        <v>29</v>
      </c>
      <c r="D137" s="87" t="n">
        <v>20</v>
      </c>
      <c r="E137" s="99" t="n">
        <v>5</v>
      </c>
      <c r="F137" s="89" t="n">
        <f aca="false">G137*130</f>
        <v>94.9</v>
      </c>
      <c r="G137" s="90" t="n">
        <v>0.73</v>
      </c>
      <c r="H137" s="91" t="n">
        <v>1</v>
      </c>
      <c r="I137" s="92" t="s">
        <v>30</v>
      </c>
      <c r="J137" s="101" t="s">
        <v>87</v>
      </c>
      <c r="K137" s="102" t="s">
        <v>285</v>
      </c>
      <c r="L137" s="136" t="s">
        <v>33</v>
      </c>
      <c r="M137" s="135" t="n">
        <v>14</v>
      </c>
      <c r="N137" s="139" t="n">
        <f aca="false">(D137*G137)*B137</f>
        <v>0</v>
      </c>
    </row>
    <row r="138" customFormat="false" ht="12.75" hidden="false" customHeight="false" outlineLevel="0" collapsed="false">
      <c r="A138" s="76" t="s">
        <v>286</v>
      </c>
      <c r="B138" s="109"/>
      <c r="C138" s="99" t="s">
        <v>29</v>
      </c>
      <c r="D138" s="87" t="n">
        <v>20</v>
      </c>
      <c r="E138" s="99" t="n">
        <v>5</v>
      </c>
      <c r="F138" s="89" t="n">
        <f aca="false">G138*130</f>
        <v>100.1</v>
      </c>
      <c r="G138" s="90" t="n">
        <v>0.77</v>
      </c>
      <c r="H138" s="91" t="n">
        <v>1</v>
      </c>
      <c r="I138" s="92" t="s">
        <v>30</v>
      </c>
      <c r="J138" s="101" t="s">
        <v>87</v>
      </c>
      <c r="K138" s="102" t="s">
        <v>287</v>
      </c>
      <c r="L138" s="136" t="s">
        <v>33</v>
      </c>
      <c r="M138" s="135" t="n">
        <v>15</v>
      </c>
      <c r="N138" s="139" t="n">
        <f aca="false">(D138*G138)*B138</f>
        <v>0</v>
      </c>
    </row>
    <row r="139" customFormat="false" ht="12.75" hidden="false" customHeight="false" outlineLevel="0" collapsed="false">
      <c r="A139" s="76"/>
      <c r="B139" s="140"/>
      <c r="C139" s="141"/>
      <c r="D139" s="141"/>
      <c r="E139" s="141"/>
      <c r="F139" s="89" t="n">
        <f aca="false">G139*130</f>
        <v>0</v>
      </c>
      <c r="G139" s="100"/>
      <c r="H139" s="142"/>
      <c r="I139" s="143"/>
      <c r="J139" s="101"/>
      <c r="K139" s="80" t="s">
        <v>93</v>
      </c>
      <c r="L139" s="136"/>
      <c r="M139" s="144"/>
      <c r="N139" s="145" t="s">
        <v>5</v>
      </c>
    </row>
    <row r="140" customFormat="false" ht="12.75" hidden="false" customHeight="false" outlineLevel="0" collapsed="false">
      <c r="A140" s="76" t="s">
        <v>288</v>
      </c>
      <c r="B140" s="109"/>
      <c r="C140" s="99" t="s">
        <v>29</v>
      </c>
      <c r="D140" s="99" t="n">
        <v>15</v>
      </c>
      <c r="E140" s="99" t="n">
        <v>5</v>
      </c>
      <c r="F140" s="89" t="n">
        <f aca="false">G140*130</f>
        <v>109.2</v>
      </c>
      <c r="G140" s="100" t="n">
        <v>0.84</v>
      </c>
      <c r="H140" s="91" t="n">
        <v>1</v>
      </c>
      <c r="I140" s="92" t="s">
        <v>30</v>
      </c>
      <c r="J140" s="101" t="s">
        <v>60</v>
      </c>
      <c r="K140" s="102" t="s">
        <v>289</v>
      </c>
      <c r="L140" s="136" t="s">
        <v>103</v>
      </c>
      <c r="M140" s="135" t="n">
        <v>15</v>
      </c>
      <c r="N140" s="139" t="n">
        <f aca="false">(D140*G140)*B140</f>
        <v>0</v>
      </c>
    </row>
    <row r="141" customFormat="false" ht="12.75" hidden="false" customHeight="false" outlineLevel="0" collapsed="false">
      <c r="A141" s="98" t="s">
        <v>290</v>
      </c>
      <c r="B141" s="109"/>
      <c r="C141" s="99" t="s">
        <v>29</v>
      </c>
      <c r="D141" s="99" t="n">
        <v>15</v>
      </c>
      <c r="E141" s="146" t="n">
        <v>5</v>
      </c>
      <c r="F141" s="89" t="n">
        <f aca="false">G141*130</f>
        <v>92.3</v>
      </c>
      <c r="G141" s="100" t="n">
        <v>0.71</v>
      </c>
      <c r="H141" s="91" t="n">
        <v>1</v>
      </c>
      <c r="I141" s="92" t="s">
        <v>30</v>
      </c>
      <c r="J141" s="101" t="s">
        <v>60</v>
      </c>
      <c r="K141" s="102" t="s">
        <v>291</v>
      </c>
      <c r="L141" s="136" t="s">
        <v>103</v>
      </c>
      <c r="M141" s="135" t="n">
        <v>15</v>
      </c>
      <c r="N141" s="97" t="n">
        <f aca="false">(D141*G141)*B141</f>
        <v>0</v>
      </c>
    </row>
    <row r="142" customFormat="false" ht="12.75" hidden="false" customHeight="false" outlineLevel="0" collapsed="false">
      <c r="A142" s="98" t="s">
        <v>292</v>
      </c>
      <c r="B142" s="109"/>
      <c r="C142" s="99" t="s">
        <v>29</v>
      </c>
      <c r="D142" s="99" t="n">
        <v>15</v>
      </c>
      <c r="E142" s="146" t="n">
        <v>5</v>
      </c>
      <c r="F142" s="89" t="n">
        <f aca="false">G142*130</f>
        <v>109.2</v>
      </c>
      <c r="G142" s="90" t="n">
        <v>0.84</v>
      </c>
      <c r="H142" s="91" t="n">
        <v>1</v>
      </c>
      <c r="I142" s="92" t="s">
        <v>30</v>
      </c>
      <c r="J142" s="101" t="s">
        <v>60</v>
      </c>
      <c r="K142" s="102" t="s">
        <v>109</v>
      </c>
      <c r="L142" s="136" t="s">
        <v>103</v>
      </c>
      <c r="M142" s="135" t="n">
        <v>15</v>
      </c>
      <c r="N142" s="97" t="n">
        <f aca="false">(D142*G142)*B142</f>
        <v>0</v>
      </c>
    </row>
    <row r="143" customFormat="false" ht="12.75" hidden="false" customHeight="false" outlineLevel="0" collapsed="false">
      <c r="A143" s="98" t="s">
        <v>293</v>
      </c>
      <c r="B143" s="109"/>
      <c r="C143" s="99" t="s">
        <v>29</v>
      </c>
      <c r="D143" s="99" t="n">
        <v>15</v>
      </c>
      <c r="E143" s="146" t="n">
        <v>5</v>
      </c>
      <c r="F143" s="89" t="n">
        <f aca="false">G143*130</f>
        <v>109.2</v>
      </c>
      <c r="G143" s="90" t="n">
        <v>0.84</v>
      </c>
      <c r="H143" s="91" t="n">
        <v>1</v>
      </c>
      <c r="I143" s="92" t="s">
        <v>30</v>
      </c>
      <c r="J143" s="101" t="s">
        <v>60</v>
      </c>
      <c r="K143" s="102" t="s">
        <v>294</v>
      </c>
      <c r="L143" s="136" t="s">
        <v>103</v>
      </c>
      <c r="M143" s="135" t="n">
        <v>15</v>
      </c>
      <c r="N143" s="97" t="n">
        <f aca="false">(D143*G143)*B143</f>
        <v>0</v>
      </c>
    </row>
    <row r="144" customFormat="false" ht="12.75" hidden="false" customHeight="false" outlineLevel="0" collapsed="false">
      <c r="A144" s="98" t="s">
        <v>295</v>
      </c>
      <c r="B144" s="109"/>
      <c r="C144" s="99" t="s">
        <v>29</v>
      </c>
      <c r="D144" s="99" t="n">
        <v>15</v>
      </c>
      <c r="E144" s="146" t="n">
        <v>5</v>
      </c>
      <c r="F144" s="89" t="n">
        <f aca="false">G144*130</f>
        <v>113.1</v>
      </c>
      <c r="G144" s="100" t="n">
        <v>0.87</v>
      </c>
      <c r="H144" s="91" t="n">
        <v>1</v>
      </c>
      <c r="I144" s="92" t="s">
        <v>30</v>
      </c>
      <c r="J144" s="101" t="s">
        <v>101</v>
      </c>
      <c r="K144" s="102" t="s">
        <v>296</v>
      </c>
      <c r="L144" s="136" t="s">
        <v>103</v>
      </c>
      <c r="M144" s="135" t="n">
        <v>15</v>
      </c>
      <c r="N144" s="97" t="n">
        <f aca="false">(D144*G144)*B144</f>
        <v>0</v>
      </c>
    </row>
    <row r="145" customFormat="false" ht="12.75" hidden="false" customHeight="false" outlineLevel="0" collapsed="false">
      <c r="A145" s="98" t="s">
        <v>297</v>
      </c>
      <c r="B145" s="109"/>
      <c r="C145" s="99" t="s">
        <v>29</v>
      </c>
      <c r="D145" s="99" t="n">
        <v>15</v>
      </c>
      <c r="E145" s="146" t="n">
        <v>5</v>
      </c>
      <c r="F145" s="89" t="n">
        <f aca="false">G145*130</f>
        <v>80.6</v>
      </c>
      <c r="G145" s="100" t="n">
        <v>0.62</v>
      </c>
      <c r="H145" s="91" t="n">
        <v>1</v>
      </c>
      <c r="I145" s="92" t="s">
        <v>30</v>
      </c>
      <c r="J145" s="101" t="s">
        <v>101</v>
      </c>
      <c r="K145" s="102" t="s">
        <v>107</v>
      </c>
      <c r="L145" s="136" t="s">
        <v>103</v>
      </c>
      <c r="M145" s="135" t="n">
        <v>15</v>
      </c>
      <c r="N145" s="97" t="n">
        <f aca="false">(D145*G145)*B145</f>
        <v>0</v>
      </c>
    </row>
    <row r="146" customFormat="false" ht="12.75" hidden="false" customHeight="false" outlineLevel="0" collapsed="false">
      <c r="A146" s="98" t="s">
        <v>298</v>
      </c>
      <c r="B146" s="109"/>
      <c r="C146" s="99" t="s">
        <v>29</v>
      </c>
      <c r="D146" s="99" t="n">
        <v>15</v>
      </c>
      <c r="E146" s="146" t="n">
        <v>5</v>
      </c>
      <c r="F146" s="89" t="n">
        <f aca="false">G146*130</f>
        <v>106.6</v>
      </c>
      <c r="G146" s="100" t="n">
        <v>0.82</v>
      </c>
      <c r="H146" s="91" t="n">
        <v>1</v>
      </c>
      <c r="I146" s="92" t="s">
        <v>30</v>
      </c>
      <c r="J146" s="101" t="s">
        <v>101</v>
      </c>
      <c r="K146" s="102" t="s">
        <v>299</v>
      </c>
      <c r="L146" s="136" t="s">
        <v>103</v>
      </c>
      <c r="M146" s="135" t="n">
        <v>15</v>
      </c>
      <c r="N146" s="97" t="n">
        <f aca="false">(D146*G146)*B146</f>
        <v>0</v>
      </c>
    </row>
    <row r="147" customFormat="false" ht="12.75" hidden="false" customHeight="false" outlineLevel="0" collapsed="false">
      <c r="A147" s="98" t="s">
        <v>300</v>
      </c>
      <c r="B147" s="109"/>
      <c r="C147" s="99" t="s">
        <v>29</v>
      </c>
      <c r="D147" s="99" t="n">
        <v>15</v>
      </c>
      <c r="E147" s="146" t="n">
        <v>5</v>
      </c>
      <c r="F147" s="89" t="n">
        <f aca="false">G147*130</f>
        <v>88.4</v>
      </c>
      <c r="G147" s="100" t="n">
        <v>0.68</v>
      </c>
      <c r="H147" s="91" t="n">
        <v>1</v>
      </c>
      <c r="I147" s="92" t="s">
        <v>30</v>
      </c>
      <c r="J147" s="101" t="s">
        <v>101</v>
      </c>
      <c r="K147" s="102" t="s">
        <v>105</v>
      </c>
      <c r="L147" s="136" t="s">
        <v>103</v>
      </c>
      <c r="M147" s="135" t="n">
        <v>15</v>
      </c>
      <c r="N147" s="97" t="n">
        <f aca="false">(D147*G147)*B147</f>
        <v>0</v>
      </c>
    </row>
    <row r="148" customFormat="false" ht="12.75" hidden="false" customHeight="false" outlineLevel="0" collapsed="false">
      <c r="A148" s="98" t="s">
        <v>301</v>
      </c>
      <c r="B148" s="109"/>
      <c r="C148" s="99" t="s">
        <v>29</v>
      </c>
      <c r="D148" s="99" t="n">
        <v>15</v>
      </c>
      <c r="E148" s="146" t="n">
        <v>5</v>
      </c>
      <c r="F148" s="89" t="n">
        <f aca="false">G148*130</f>
        <v>110.5</v>
      </c>
      <c r="G148" s="100" t="n">
        <v>0.85</v>
      </c>
      <c r="H148" s="91" t="n">
        <v>1</v>
      </c>
      <c r="I148" s="92" t="s">
        <v>30</v>
      </c>
      <c r="J148" s="101" t="s">
        <v>101</v>
      </c>
      <c r="K148" s="102" t="s">
        <v>302</v>
      </c>
      <c r="L148" s="136" t="s">
        <v>103</v>
      </c>
      <c r="M148" s="135" t="n">
        <v>15</v>
      </c>
      <c r="N148" s="97" t="n">
        <f aca="false">(D148*G148)*B148</f>
        <v>0</v>
      </c>
    </row>
    <row r="149" customFormat="false" ht="12.75" hidden="false" customHeight="false" outlineLevel="0" collapsed="false">
      <c r="A149" s="98" t="s">
        <v>303</v>
      </c>
      <c r="B149" s="109"/>
      <c r="C149" s="99" t="s">
        <v>29</v>
      </c>
      <c r="D149" s="99" t="n">
        <v>15</v>
      </c>
      <c r="E149" s="146" t="n">
        <v>5</v>
      </c>
      <c r="F149" s="89" t="n">
        <f aca="false">G149*130</f>
        <v>83.2</v>
      </c>
      <c r="G149" s="100" t="n">
        <v>0.64</v>
      </c>
      <c r="H149" s="91" t="n">
        <v>1</v>
      </c>
      <c r="I149" s="92" t="s">
        <v>30</v>
      </c>
      <c r="J149" s="101" t="s">
        <v>101</v>
      </c>
      <c r="K149" s="102" t="s">
        <v>216</v>
      </c>
      <c r="L149" s="136" t="s">
        <v>103</v>
      </c>
      <c r="M149" s="135" t="n">
        <v>15</v>
      </c>
      <c r="N149" s="97" t="n">
        <f aca="false">(D149*G149)*B149</f>
        <v>0</v>
      </c>
    </row>
    <row r="150" customFormat="false" ht="12.75" hidden="false" customHeight="false" outlineLevel="0" collapsed="false">
      <c r="A150" s="98" t="s">
        <v>304</v>
      </c>
      <c r="B150" s="109"/>
      <c r="C150" s="99" t="s">
        <v>29</v>
      </c>
      <c r="D150" s="99" t="n">
        <v>15</v>
      </c>
      <c r="E150" s="146" t="n">
        <v>5</v>
      </c>
      <c r="F150" s="89" t="n">
        <f aca="false">G150*130</f>
        <v>102.7</v>
      </c>
      <c r="G150" s="100" t="n">
        <v>0.79</v>
      </c>
      <c r="H150" s="91" t="n">
        <v>1</v>
      </c>
      <c r="I150" s="92" t="s">
        <v>30</v>
      </c>
      <c r="J150" s="101" t="s">
        <v>305</v>
      </c>
      <c r="K150" s="102" t="s">
        <v>306</v>
      </c>
      <c r="L150" s="136" t="s">
        <v>103</v>
      </c>
      <c r="M150" s="135" t="n">
        <v>15</v>
      </c>
      <c r="N150" s="97" t="n">
        <f aca="false">(D150*G150)*B150</f>
        <v>0</v>
      </c>
    </row>
    <row r="151" customFormat="false" ht="12.75" hidden="false" customHeight="false" outlineLevel="0" collapsed="false">
      <c r="A151" s="98" t="s">
        <v>307</v>
      </c>
      <c r="B151" s="109"/>
      <c r="C151" s="99" t="s">
        <v>29</v>
      </c>
      <c r="D151" s="99" t="n">
        <v>15</v>
      </c>
      <c r="E151" s="146" t="n">
        <v>5</v>
      </c>
      <c r="F151" s="89" t="n">
        <f aca="false">G151*130</f>
        <v>114.4</v>
      </c>
      <c r="G151" s="100" t="n">
        <v>0.88</v>
      </c>
      <c r="H151" s="91" t="n">
        <v>1</v>
      </c>
      <c r="I151" s="92" t="s">
        <v>30</v>
      </c>
      <c r="J151" s="101" t="s">
        <v>305</v>
      </c>
      <c r="K151" s="102" t="s">
        <v>308</v>
      </c>
      <c r="L151" s="136" t="s">
        <v>103</v>
      </c>
      <c r="M151" s="135" t="n">
        <v>15</v>
      </c>
      <c r="N151" s="97" t="n">
        <f aca="false">(D151*G151)*B151</f>
        <v>0</v>
      </c>
    </row>
    <row r="152" customFormat="false" ht="12.75" hidden="false" customHeight="false" outlineLevel="0" collapsed="false">
      <c r="A152" s="98" t="s">
        <v>309</v>
      </c>
      <c r="B152" s="109"/>
      <c r="C152" s="99" t="s">
        <v>29</v>
      </c>
      <c r="D152" s="99" t="n">
        <v>15</v>
      </c>
      <c r="E152" s="146" t="n">
        <v>5</v>
      </c>
      <c r="F152" s="89" t="n">
        <f aca="false">G152*130</f>
        <v>114.4</v>
      </c>
      <c r="G152" s="100" t="n">
        <v>0.88</v>
      </c>
      <c r="H152" s="91" t="n">
        <v>1</v>
      </c>
      <c r="I152" s="92" t="s">
        <v>30</v>
      </c>
      <c r="J152" s="101" t="s">
        <v>305</v>
      </c>
      <c r="K152" s="102" t="s">
        <v>310</v>
      </c>
      <c r="L152" s="136" t="s">
        <v>103</v>
      </c>
      <c r="M152" s="135" t="n">
        <v>15</v>
      </c>
      <c r="N152" s="97" t="n">
        <f aca="false">(D152*G152)*B152</f>
        <v>0</v>
      </c>
    </row>
    <row r="153" customFormat="false" ht="12.75" hidden="false" customHeight="false" outlineLevel="0" collapsed="false">
      <c r="A153" s="98" t="s">
        <v>311</v>
      </c>
      <c r="B153" s="109"/>
      <c r="C153" s="99" t="s">
        <v>29</v>
      </c>
      <c r="D153" s="99" t="n">
        <v>20</v>
      </c>
      <c r="E153" s="146" t="n">
        <v>5</v>
      </c>
      <c r="F153" s="89" t="n">
        <f aca="false">G153*130</f>
        <v>91</v>
      </c>
      <c r="G153" s="100" t="n">
        <v>0.7</v>
      </c>
      <c r="H153" s="91" t="n">
        <v>1</v>
      </c>
      <c r="I153" s="92" t="s">
        <v>30</v>
      </c>
      <c r="J153" s="101" t="s">
        <v>95</v>
      </c>
      <c r="K153" s="102" t="s">
        <v>111</v>
      </c>
      <c r="L153" s="136" t="s">
        <v>97</v>
      </c>
      <c r="M153" s="135" t="n">
        <v>15</v>
      </c>
      <c r="N153" s="97" t="n">
        <f aca="false">(D153*G153)*B153</f>
        <v>0</v>
      </c>
    </row>
    <row r="154" customFormat="false" ht="12.75" hidden="false" customHeight="false" outlineLevel="0" collapsed="false">
      <c r="A154" s="98" t="s">
        <v>312</v>
      </c>
      <c r="B154" s="109"/>
      <c r="C154" s="99" t="s">
        <v>29</v>
      </c>
      <c r="D154" s="99" t="n">
        <v>20</v>
      </c>
      <c r="E154" s="146" t="n">
        <v>5</v>
      </c>
      <c r="F154" s="89" t="n">
        <f aca="false">G154*130</f>
        <v>75.4</v>
      </c>
      <c r="G154" s="90" t="n">
        <v>0.58</v>
      </c>
      <c r="H154" s="91" t="n">
        <v>1</v>
      </c>
      <c r="I154" s="92" t="s">
        <v>30</v>
      </c>
      <c r="J154" s="101" t="s">
        <v>95</v>
      </c>
      <c r="K154" s="102" t="s">
        <v>313</v>
      </c>
      <c r="L154" s="136" t="s">
        <v>97</v>
      </c>
      <c r="M154" s="135" t="n">
        <v>15</v>
      </c>
      <c r="N154" s="97" t="n">
        <f aca="false">(D154*G154)*B154</f>
        <v>0</v>
      </c>
    </row>
    <row r="155" customFormat="false" ht="12.75" hidden="false" customHeight="false" outlineLevel="0" collapsed="false">
      <c r="A155" s="98" t="s">
        <v>314</v>
      </c>
      <c r="B155" s="109"/>
      <c r="C155" s="99" t="s">
        <v>29</v>
      </c>
      <c r="D155" s="99" t="n">
        <v>20</v>
      </c>
      <c r="E155" s="146" t="n">
        <v>5</v>
      </c>
      <c r="F155" s="89" t="n">
        <f aca="false">G155*130</f>
        <v>72.8</v>
      </c>
      <c r="G155" s="90" t="n">
        <v>0.56</v>
      </c>
      <c r="H155" s="91" t="n">
        <v>1</v>
      </c>
      <c r="I155" s="92" t="s">
        <v>30</v>
      </c>
      <c r="J155" s="101" t="s">
        <v>95</v>
      </c>
      <c r="K155" s="102" t="s">
        <v>315</v>
      </c>
      <c r="L155" s="136" t="s">
        <v>97</v>
      </c>
      <c r="M155" s="135" t="n">
        <v>16</v>
      </c>
      <c r="N155" s="97" t="n">
        <f aca="false">(D155*G155)*B155</f>
        <v>0</v>
      </c>
    </row>
    <row r="156" customFormat="false" ht="12.75" hidden="false" customHeight="false" outlineLevel="0" collapsed="false">
      <c r="A156" s="76"/>
      <c r="B156" s="140"/>
      <c r="C156" s="141"/>
      <c r="D156" s="141"/>
      <c r="E156" s="141"/>
      <c r="F156" s="89" t="n">
        <f aca="false">G156*130</f>
        <v>0</v>
      </c>
      <c r="G156" s="100"/>
      <c r="H156" s="142"/>
      <c r="I156" s="143"/>
      <c r="J156" s="101"/>
      <c r="K156" s="80" t="s">
        <v>128</v>
      </c>
      <c r="L156" s="136"/>
      <c r="M156" s="144"/>
      <c r="N156" s="145" t="s">
        <v>5</v>
      </c>
    </row>
    <row r="157" customFormat="false" ht="12.75" hidden="false" customHeight="false" outlineLevel="0" collapsed="false">
      <c r="A157" s="85" t="s">
        <v>316</v>
      </c>
      <c r="B157" s="147"/>
      <c r="C157" s="87" t="s">
        <v>29</v>
      </c>
      <c r="D157" s="87" t="n">
        <v>30</v>
      </c>
      <c r="E157" s="88" t="n">
        <v>10</v>
      </c>
      <c r="F157" s="89" t="n">
        <f aca="false">G157*130</f>
        <v>131.3</v>
      </c>
      <c r="G157" s="100" t="n">
        <v>1.01</v>
      </c>
      <c r="H157" s="91" t="n">
        <v>1</v>
      </c>
      <c r="I157" s="92" t="s">
        <v>30</v>
      </c>
      <c r="J157" s="101" t="s">
        <v>101</v>
      </c>
      <c r="K157" s="94" t="s">
        <v>317</v>
      </c>
      <c r="L157" s="136" t="s">
        <v>136</v>
      </c>
      <c r="M157" s="135" t="n">
        <v>16</v>
      </c>
      <c r="N157" s="97" t="n">
        <f aca="false">(D157*G157)*B157</f>
        <v>0</v>
      </c>
    </row>
    <row r="158" customFormat="false" ht="12.75" hidden="false" customHeight="false" outlineLevel="0" collapsed="false">
      <c r="A158" s="98" t="s">
        <v>318</v>
      </c>
      <c r="B158" s="147"/>
      <c r="C158" s="99" t="s">
        <v>29</v>
      </c>
      <c r="D158" s="87" t="n">
        <v>30</v>
      </c>
      <c r="E158" s="88" t="n">
        <v>10</v>
      </c>
      <c r="F158" s="89" t="n">
        <f aca="false">G158*130</f>
        <v>115.7</v>
      </c>
      <c r="G158" s="100" t="n">
        <v>0.89</v>
      </c>
      <c r="H158" s="91" t="n">
        <v>1</v>
      </c>
      <c r="I158" s="92" t="s">
        <v>30</v>
      </c>
      <c r="J158" s="101" t="s">
        <v>101</v>
      </c>
      <c r="K158" s="102" t="s">
        <v>319</v>
      </c>
      <c r="L158" s="136" t="s">
        <v>136</v>
      </c>
      <c r="M158" s="135" t="n">
        <v>16</v>
      </c>
      <c r="N158" s="97" t="n">
        <f aca="false">(D158*G158)*B158</f>
        <v>0</v>
      </c>
    </row>
    <row r="159" customFormat="false" ht="12.75" hidden="false" customHeight="false" outlineLevel="0" collapsed="false">
      <c r="A159" s="98" t="s">
        <v>320</v>
      </c>
      <c r="B159" s="147"/>
      <c r="C159" s="99" t="s">
        <v>29</v>
      </c>
      <c r="D159" s="87" t="n">
        <v>30</v>
      </c>
      <c r="E159" s="88" t="n">
        <v>10</v>
      </c>
      <c r="F159" s="89" t="n">
        <f aca="false">G159*130</f>
        <v>115.7</v>
      </c>
      <c r="G159" s="100" t="n">
        <v>0.89</v>
      </c>
      <c r="H159" s="91" t="n">
        <v>1</v>
      </c>
      <c r="I159" s="92" t="s">
        <v>30</v>
      </c>
      <c r="J159" s="101" t="s">
        <v>101</v>
      </c>
      <c r="K159" s="102" t="s">
        <v>321</v>
      </c>
      <c r="L159" s="136" t="s">
        <v>136</v>
      </c>
      <c r="M159" s="135" t="n">
        <v>16</v>
      </c>
      <c r="N159" s="97" t="n">
        <f aca="false">(D159*G159)*B159</f>
        <v>0</v>
      </c>
    </row>
    <row r="160" customFormat="false" ht="12.75" hidden="false" customHeight="false" outlineLevel="0" collapsed="false">
      <c r="A160" s="85" t="s">
        <v>322</v>
      </c>
      <c r="B160" s="147"/>
      <c r="C160" s="87" t="s">
        <v>29</v>
      </c>
      <c r="D160" s="87" t="n">
        <v>30</v>
      </c>
      <c r="E160" s="88" t="n">
        <v>10</v>
      </c>
      <c r="F160" s="89" t="n">
        <f aca="false">G160*130</f>
        <v>115.7</v>
      </c>
      <c r="G160" s="100" t="n">
        <v>0.89</v>
      </c>
      <c r="H160" s="91" t="n">
        <v>1</v>
      </c>
      <c r="I160" s="92" t="s">
        <v>30</v>
      </c>
      <c r="J160" s="101" t="s">
        <v>101</v>
      </c>
      <c r="K160" s="94" t="s">
        <v>323</v>
      </c>
      <c r="L160" s="136" t="s">
        <v>136</v>
      </c>
      <c r="M160" s="135" t="n">
        <v>16</v>
      </c>
      <c r="N160" s="97" t="n">
        <f aca="false">(D160*G160)*B160</f>
        <v>0</v>
      </c>
    </row>
    <row r="161" customFormat="false" ht="12.75" hidden="false" customHeight="false" outlineLevel="0" collapsed="false">
      <c r="A161" s="98" t="s">
        <v>324</v>
      </c>
      <c r="B161" s="147"/>
      <c r="C161" s="99" t="s">
        <v>29</v>
      </c>
      <c r="D161" s="87" t="n">
        <v>30</v>
      </c>
      <c r="E161" s="88" t="n">
        <v>10</v>
      </c>
      <c r="F161" s="89" t="n">
        <f aca="false">G161*130</f>
        <v>115.7</v>
      </c>
      <c r="G161" s="100" t="n">
        <v>0.89</v>
      </c>
      <c r="H161" s="91" t="n">
        <v>1</v>
      </c>
      <c r="I161" s="92" t="s">
        <v>30</v>
      </c>
      <c r="J161" s="101" t="s">
        <v>101</v>
      </c>
      <c r="K161" s="102" t="s">
        <v>216</v>
      </c>
      <c r="L161" s="136" t="s">
        <v>136</v>
      </c>
      <c r="M161" s="135" t="n">
        <v>16</v>
      </c>
      <c r="N161" s="97" t="n">
        <f aca="false">(D161*G161)*B161</f>
        <v>0</v>
      </c>
    </row>
    <row r="162" customFormat="false" ht="12.75" hidden="false" customHeight="false" outlineLevel="0" collapsed="false">
      <c r="A162" s="98" t="s">
        <v>325</v>
      </c>
      <c r="B162" s="147"/>
      <c r="C162" s="99" t="s">
        <v>29</v>
      </c>
      <c r="D162" s="99" t="n">
        <v>30</v>
      </c>
      <c r="E162" s="146" t="n">
        <v>15</v>
      </c>
      <c r="F162" s="89" t="n">
        <f aca="false">G162*130</f>
        <v>122.2</v>
      </c>
      <c r="G162" s="100" t="n">
        <v>0.94</v>
      </c>
      <c r="H162" s="91" t="n">
        <v>1</v>
      </c>
      <c r="I162" s="92" t="s">
        <v>30</v>
      </c>
      <c r="J162" s="101" t="s">
        <v>326</v>
      </c>
      <c r="K162" s="102" t="s">
        <v>327</v>
      </c>
      <c r="L162" s="136" t="s">
        <v>131</v>
      </c>
      <c r="M162" s="135" t="n">
        <v>16</v>
      </c>
      <c r="N162" s="97" t="n">
        <f aca="false">(D162*G162)*B162</f>
        <v>0</v>
      </c>
    </row>
    <row r="163" customFormat="false" ht="12.75" hidden="false" customHeight="false" outlineLevel="0" collapsed="false">
      <c r="A163" s="98" t="s">
        <v>328</v>
      </c>
      <c r="B163" s="147"/>
      <c r="C163" s="99" t="s">
        <v>29</v>
      </c>
      <c r="D163" s="99" t="n">
        <v>30</v>
      </c>
      <c r="E163" s="146" t="n">
        <v>15</v>
      </c>
      <c r="F163" s="89" t="n">
        <f aca="false">G163*130</f>
        <v>104</v>
      </c>
      <c r="G163" s="100" t="n">
        <v>0.8</v>
      </c>
      <c r="H163" s="91" t="n">
        <v>1</v>
      </c>
      <c r="I163" s="92" t="s">
        <v>30</v>
      </c>
      <c r="J163" s="101" t="s">
        <v>326</v>
      </c>
      <c r="K163" s="102" t="s">
        <v>329</v>
      </c>
      <c r="L163" s="136" t="s">
        <v>131</v>
      </c>
      <c r="M163" s="135" t="n">
        <v>16</v>
      </c>
      <c r="N163" s="97" t="n">
        <f aca="false">(D163*G163)*B163</f>
        <v>0</v>
      </c>
    </row>
    <row r="164" customFormat="false" ht="12.75" hidden="false" customHeight="false" outlineLevel="0" collapsed="false">
      <c r="A164" s="98" t="s">
        <v>330</v>
      </c>
      <c r="B164" s="147"/>
      <c r="C164" s="99" t="s">
        <v>29</v>
      </c>
      <c r="D164" s="99" t="n">
        <v>30</v>
      </c>
      <c r="E164" s="146" t="n">
        <v>15</v>
      </c>
      <c r="F164" s="89" t="n">
        <f aca="false">G164*130</f>
        <v>143</v>
      </c>
      <c r="G164" s="100" t="n">
        <v>1.1</v>
      </c>
      <c r="H164" s="91" t="n">
        <v>1</v>
      </c>
      <c r="I164" s="92" t="s">
        <v>30</v>
      </c>
      <c r="J164" s="101" t="s">
        <v>331</v>
      </c>
      <c r="K164" s="102" t="s">
        <v>332</v>
      </c>
      <c r="L164" s="136" t="s">
        <v>131</v>
      </c>
      <c r="M164" s="135" t="n">
        <v>16</v>
      </c>
      <c r="N164" s="97" t="n">
        <f aca="false">(D164*G164)*B164</f>
        <v>0</v>
      </c>
    </row>
    <row r="165" customFormat="false" ht="12.75" hidden="false" customHeight="false" outlineLevel="0" collapsed="false">
      <c r="A165" s="76"/>
      <c r="B165" s="140"/>
      <c r="C165" s="141"/>
      <c r="D165" s="141"/>
      <c r="E165" s="141"/>
      <c r="F165" s="89" t="n">
        <f aca="false">G165*130</f>
        <v>0</v>
      </c>
      <c r="G165" s="100"/>
      <c r="H165" s="142"/>
      <c r="I165" s="143"/>
      <c r="J165" s="101"/>
      <c r="K165" s="80" t="s">
        <v>112</v>
      </c>
      <c r="L165" s="136"/>
      <c r="M165" s="144"/>
      <c r="N165" s="145" t="s">
        <v>5</v>
      </c>
    </row>
    <row r="166" customFormat="false" ht="12.75" hidden="false" customHeight="false" outlineLevel="0" collapsed="false">
      <c r="A166" s="85" t="s">
        <v>333</v>
      </c>
      <c r="B166" s="109"/>
      <c r="C166" s="87" t="s">
        <v>29</v>
      </c>
      <c r="D166" s="87" t="n">
        <v>20</v>
      </c>
      <c r="E166" s="88" t="n">
        <v>3</v>
      </c>
      <c r="F166" s="89" t="n">
        <f aca="false">G166*130</f>
        <v>96.2</v>
      </c>
      <c r="G166" s="100" t="n">
        <v>0.74</v>
      </c>
      <c r="H166" s="91" t="n">
        <v>1</v>
      </c>
      <c r="I166" s="92" t="s">
        <v>30</v>
      </c>
      <c r="J166" s="101"/>
      <c r="K166" s="94" t="s">
        <v>123</v>
      </c>
      <c r="L166" s="136" t="s">
        <v>115</v>
      </c>
      <c r="M166" s="135" t="n">
        <v>16</v>
      </c>
      <c r="N166" s="97" t="n">
        <f aca="false">(D166*G166)*B166</f>
        <v>0</v>
      </c>
    </row>
    <row r="167" customFormat="false" ht="12.75" hidden="false" customHeight="false" outlineLevel="0" collapsed="false">
      <c r="A167" s="148" t="s">
        <v>334</v>
      </c>
      <c r="B167" s="109"/>
      <c r="C167" s="149" t="s">
        <v>29</v>
      </c>
      <c r="D167" s="87" t="n">
        <v>20</v>
      </c>
      <c r="E167" s="88" t="n">
        <v>3</v>
      </c>
      <c r="F167" s="89" t="n">
        <f aca="false">G167*130</f>
        <v>94.9</v>
      </c>
      <c r="G167" s="100" t="n">
        <v>0.73</v>
      </c>
      <c r="H167" s="91" t="n">
        <v>1</v>
      </c>
      <c r="I167" s="92" t="s">
        <v>30</v>
      </c>
      <c r="J167" s="101"/>
      <c r="K167" s="150" t="s">
        <v>125</v>
      </c>
      <c r="L167" s="136" t="s">
        <v>115</v>
      </c>
      <c r="M167" s="135" t="n">
        <v>16</v>
      </c>
      <c r="N167" s="97" t="n">
        <f aca="false">(D167*G167)*B167</f>
        <v>0</v>
      </c>
    </row>
    <row r="168" customFormat="false" ht="12.75" hidden="false" customHeight="false" outlineLevel="0" collapsed="false">
      <c r="A168" s="98" t="s">
        <v>335</v>
      </c>
      <c r="B168" s="109"/>
      <c r="C168" s="99" t="s">
        <v>29</v>
      </c>
      <c r="D168" s="87" t="n">
        <v>20</v>
      </c>
      <c r="E168" s="88" t="n">
        <v>3</v>
      </c>
      <c r="F168" s="89" t="n">
        <f aca="false">G168*130</f>
        <v>94.9</v>
      </c>
      <c r="G168" s="100" t="n">
        <v>0.73</v>
      </c>
      <c r="H168" s="91" t="n">
        <v>1</v>
      </c>
      <c r="I168" s="92" t="s">
        <v>30</v>
      </c>
      <c r="J168" s="101"/>
      <c r="K168" s="102" t="s">
        <v>336</v>
      </c>
      <c r="L168" s="136" t="s">
        <v>115</v>
      </c>
      <c r="M168" s="135" t="n">
        <v>16</v>
      </c>
      <c r="N168" s="97" t="n">
        <f aca="false">(D168*G168)*B168</f>
        <v>0</v>
      </c>
    </row>
    <row r="169" customFormat="false" ht="12.75" hidden="false" customHeight="false" outlineLevel="0" collapsed="false">
      <c r="A169" s="98" t="s">
        <v>337</v>
      </c>
      <c r="B169" s="109"/>
      <c r="C169" s="99" t="s">
        <v>29</v>
      </c>
      <c r="D169" s="87" t="n">
        <v>20</v>
      </c>
      <c r="E169" s="88" t="n">
        <v>3</v>
      </c>
      <c r="F169" s="89" t="n">
        <f aca="false">G169*130</f>
        <v>101.4</v>
      </c>
      <c r="G169" s="100" t="n">
        <v>0.78</v>
      </c>
      <c r="H169" s="91" t="n">
        <v>1</v>
      </c>
      <c r="I169" s="92" t="s">
        <v>30</v>
      </c>
      <c r="J169" s="101"/>
      <c r="K169" s="102" t="s">
        <v>338</v>
      </c>
      <c r="L169" s="136" t="s">
        <v>115</v>
      </c>
      <c r="M169" s="135" t="n">
        <v>16</v>
      </c>
      <c r="N169" s="97" t="n">
        <f aca="false">(D169*G169)*B169</f>
        <v>0</v>
      </c>
    </row>
    <row r="170" customFormat="false" ht="12.75" hidden="false" customHeight="false" outlineLevel="0" collapsed="false">
      <c r="A170" s="148" t="s">
        <v>339</v>
      </c>
      <c r="B170" s="109"/>
      <c r="C170" s="149" t="s">
        <v>29</v>
      </c>
      <c r="D170" s="87" t="n">
        <v>20</v>
      </c>
      <c r="E170" s="88" t="n">
        <v>3</v>
      </c>
      <c r="F170" s="89" t="n">
        <f aca="false">G170*130</f>
        <v>100.1</v>
      </c>
      <c r="G170" s="100" t="n">
        <v>0.77</v>
      </c>
      <c r="H170" s="91" t="n">
        <v>1</v>
      </c>
      <c r="I170" s="92" t="s">
        <v>30</v>
      </c>
      <c r="J170" s="101"/>
      <c r="K170" s="150" t="s">
        <v>121</v>
      </c>
      <c r="L170" s="136" t="s">
        <v>115</v>
      </c>
      <c r="M170" s="135" t="n">
        <v>16</v>
      </c>
      <c r="N170" s="97" t="n">
        <f aca="false">(D170*G170)*B170</f>
        <v>0</v>
      </c>
    </row>
    <row r="171" customFormat="false" ht="12.75" hidden="false" customHeight="false" outlineLevel="0" collapsed="false">
      <c r="A171" s="98" t="s">
        <v>340</v>
      </c>
      <c r="B171" s="109"/>
      <c r="C171" s="99" t="s">
        <v>29</v>
      </c>
      <c r="D171" s="87" t="n">
        <v>20</v>
      </c>
      <c r="E171" s="88" t="n">
        <v>3</v>
      </c>
      <c r="F171" s="89" t="n">
        <f aca="false">G171*130</f>
        <v>100.1</v>
      </c>
      <c r="G171" s="100" t="n">
        <v>0.77</v>
      </c>
      <c r="H171" s="91" t="n">
        <v>1</v>
      </c>
      <c r="I171" s="92" t="s">
        <v>30</v>
      </c>
      <c r="J171" s="101"/>
      <c r="K171" s="102" t="s">
        <v>341</v>
      </c>
      <c r="L171" s="136" t="s">
        <v>115</v>
      </c>
      <c r="M171" s="135" t="n">
        <v>16</v>
      </c>
      <c r="N171" s="97" t="n">
        <f aca="false">(D171*G171)*B171</f>
        <v>0</v>
      </c>
    </row>
    <row r="172" customFormat="false" ht="12.75" hidden="false" customHeight="false" outlineLevel="0" collapsed="false">
      <c r="A172" s="148" t="s">
        <v>342</v>
      </c>
      <c r="B172" s="109"/>
      <c r="C172" s="149" t="s">
        <v>29</v>
      </c>
      <c r="D172" s="87" t="n">
        <v>20</v>
      </c>
      <c r="E172" s="88" t="n">
        <v>3</v>
      </c>
      <c r="F172" s="89" t="n">
        <f aca="false">G172*130</f>
        <v>101.4</v>
      </c>
      <c r="G172" s="100" t="n">
        <v>0.78</v>
      </c>
      <c r="H172" s="91" t="n">
        <v>1</v>
      </c>
      <c r="I172" s="92" t="s">
        <v>30</v>
      </c>
      <c r="J172" s="101"/>
      <c r="K172" s="150" t="s">
        <v>343</v>
      </c>
      <c r="L172" s="136" t="s">
        <v>115</v>
      </c>
      <c r="M172" s="135" t="n">
        <v>16</v>
      </c>
      <c r="N172" s="97" t="n">
        <f aca="false">(D172*G172)*B172</f>
        <v>0</v>
      </c>
    </row>
    <row r="173" customFormat="false" ht="12.75" hidden="false" customHeight="false" outlineLevel="0" collapsed="false">
      <c r="A173" s="98" t="s">
        <v>344</v>
      </c>
      <c r="B173" s="109"/>
      <c r="C173" s="99" t="s">
        <v>29</v>
      </c>
      <c r="D173" s="87" t="n">
        <v>20</v>
      </c>
      <c r="E173" s="88" t="n">
        <v>3</v>
      </c>
      <c r="F173" s="89" t="n">
        <f aca="false">G173*130</f>
        <v>96.2</v>
      </c>
      <c r="G173" s="100" t="n">
        <v>0.74</v>
      </c>
      <c r="H173" s="91" t="n">
        <v>1</v>
      </c>
      <c r="I173" s="92" t="s">
        <v>30</v>
      </c>
      <c r="J173" s="101"/>
      <c r="K173" s="102" t="s">
        <v>345</v>
      </c>
      <c r="L173" s="136" t="s">
        <v>115</v>
      </c>
      <c r="M173" s="135" t="n">
        <v>17</v>
      </c>
      <c r="N173" s="97" t="n">
        <f aca="false">(D173*G173)*B173</f>
        <v>0</v>
      </c>
    </row>
    <row r="174" customFormat="false" ht="12.75" hidden="false" customHeight="false" outlineLevel="0" collapsed="false">
      <c r="A174" s="98" t="s">
        <v>346</v>
      </c>
      <c r="B174" s="109"/>
      <c r="C174" s="99" t="s">
        <v>29</v>
      </c>
      <c r="D174" s="87" t="n">
        <v>20</v>
      </c>
      <c r="E174" s="88" t="n">
        <v>3</v>
      </c>
      <c r="F174" s="89" t="n">
        <f aca="false">G174*130</f>
        <v>96.2</v>
      </c>
      <c r="G174" s="100" t="n">
        <v>0.74</v>
      </c>
      <c r="H174" s="91" t="n">
        <v>1</v>
      </c>
      <c r="I174" s="92" t="s">
        <v>30</v>
      </c>
      <c r="J174" s="101"/>
      <c r="K174" s="102" t="s">
        <v>216</v>
      </c>
      <c r="L174" s="136" t="s">
        <v>115</v>
      </c>
      <c r="M174" s="135" t="n">
        <v>17</v>
      </c>
      <c r="N174" s="97" t="n">
        <f aca="false">(D174*G174)*B174</f>
        <v>0</v>
      </c>
    </row>
    <row r="175" customFormat="false" ht="12.75" hidden="false" customHeight="false" outlineLevel="0" collapsed="false">
      <c r="A175" s="76"/>
      <c r="B175" s="140"/>
      <c r="C175" s="141"/>
      <c r="D175" s="141"/>
      <c r="E175" s="141"/>
      <c r="F175" s="89" t="n">
        <f aca="false">G175*130</f>
        <v>0</v>
      </c>
      <c r="G175" s="100"/>
      <c r="H175" s="142"/>
      <c r="I175" s="143"/>
      <c r="J175" s="101"/>
      <c r="K175" s="80" t="s">
        <v>347</v>
      </c>
      <c r="L175" s="136"/>
      <c r="M175" s="144"/>
      <c r="N175" s="145" t="s">
        <v>5</v>
      </c>
    </row>
    <row r="176" customFormat="false" ht="12.75" hidden="false" customHeight="false" outlineLevel="0" collapsed="false">
      <c r="A176" s="85" t="s">
        <v>348</v>
      </c>
      <c r="B176" s="109"/>
      <c r="C176" s="87" t="s">
        <v>29</v>
      </c>
      <c r="D176" s="87" t="n">
        <v>25</v>
      </c>
      <c r="E176" s="88" t="n">
        <v>3</v>
      </c>
      <c r="F176" s="89" t="n">
        <f aca="false">G176*130</f>
        <v>76.7</v>
      </c>
      <c r="G176" s="100" t="n">
        <v>0.59</v>
      </c>
      <c r="H176" s="91" t="n">
        <v>1</v>
      </c>
      <c r="I176" s="92" t="s">
        <v>30</v>
      </c>
      <c r="J176" s="101"/>
      <c r="K176" s="94" t="s">
        <v>349</v>
      </c>
      <c r="L176" s="136" t="s">
        <v>103</v>
      </c>
      <c r="M176" s="135" t="n">
        <v>17</v>
      </c>
      <c r="N176" s="97" t="n">
        <f aca="false">(D176*G176)*B176</f>
        <v>0</v>
      </c>
    </row>
    <row r="177" customFormat="false" ht="12.75" hidden="false" customHeight="false" outlineLevel="0" collapsed="false">
      <c r="A177" s="98" t="s">
        <v>350</v>
      </c>
      <c r="B177" s="109"/>
      <c r="C177" s="99" t="s">
        <v>29</v>
      </c>
      <c r="D177" s="99" t="n">
        <v>30</v>
      </c>
      <c r="E177" s="146" t="n">
        <v>15</v>
      </c>
      <c r="F177" s="89" t="n">
        <f aca="false">G177*130</f>
        <v>78</v>
      </c>
      <c r="G177" s="100" t="n">
        <v>0.6</v>
      </c>
      <c r="H177" s="91" t="n">
        <v>1</v>
      </c>
      <c r="I177" s="92" t="s">
        <v>30</v>
      </c>
      <c r="J177" s="101"/>
      <c r="K177" s="102" t="s">
        <v>351</v>
      </c>
      <c r="L177" s="136" t="s">
        <v>352</v>
      </c>
      <c r="M177" s="135" t="n">
        <v>17</v>
      </c>
      <c r="N177" s="97" t="n">
        <f aca="false">(D177*G177)*B177</f>
        <v>0</v>
      </c>
    </row>
    <row r="178" customFormat="false" ht="12.75" hidden="false" customHeight="false" outlineLevel="0" collapsed="false">
      <c r="A178" s="98" t="s">
        <v>353</v>
      </c>
      <c r="B178" s="109"/>
      <c r="C178" s="99" t="s">
        <v>29</v>
      </c>
      <c r="D178" s="99" t="n">
        <v>30</v>
      </c>
      <c r="E178" s="146" t="n">
        <v>20</v>
      </c>
      <c r="F178" s="89" t="n">
        <f aca="false">G178*130</f>
        <v>74.1</v>
      </c>
      <c r="G178" s="100" t="n">
        <v>0.57</v>
      </c>
      <c r="H178" s="91" t="n">
        <v>1</v>
      </c>
      <c r="I178" s="92" t="s">
        <v>30</v>
      </c>
      <c r="J178" s="101"/>
      <c r="K178" s="102" t="s">
        <v>354</v>
      </c>
      <c r="L178" s="136" t="s">
        <v>355</v>
      </c>
      <c r="M178" s="135" t="n">
        <v>17</v>
      </c>
      <c r="N178" s="97" t="n">
        <f aca="false">(D178*G178)*B178</f>
        <v>0</v>
      </c>
    </row>
    <row r="179" customFormat="false" ht="12.75" hidden="false" customHeight="false" outlineLevel="0" collapsed="false">
      <c r="A179" s="98" t="s">
        <v>356</v>
      </c>
      <c r="B179" s="109"/>
      <c r="C179" s="99" t="s">
        <v>29</v>
      </c>
      <c r="D179" s="99" t="n">
        <v>30</v>
      </c>
      <c r="E179" s="146" t="n">
        <v>20</v>
      </c>
      <c r="F179" s="89" t="n">
        <f aca="false">G179*130</f>
        <v>94.9</v>
      </c>
      <c r="G179" s="100" t="n">
        <v>0.73</v>
      </c>
      <c r="H179" s="91" t="n">
        <v>1</v>
      </c>
      <c r="I179" s="92" t="s">
        <v>30</v>
      </c>
      <c r="J179" s="101"/>
      <c r="K179" s="102" t="s">
        <v>216</v>
      </c>
      <c r="L179" s="136" t="s">
        <v>355</v>
      </c>
      <c r="M179" s="135" t="n">
        <v>17</v>
      </c>
      <c r="N179" s="97" t="n">
        <f aca="false">(D179*G179)*B179</f>
        <v>0</v>
      </c>
    </row>
    <row r="180" customFormat="false" ht="12.75" hidden="false" customHeight="false" outlineLevel="0" collapsed="false">
      <c r="A180" s="151"/>
      <c r="B180" s="140"/>
      <c r="C180" s="141"/>
      <c r="D180" s="141"/>
      <c r="E180" s="141"/>
      <c r="F180" s="89" t="n">
        <f aca="false">G180*130</f>
        <v>0</v>
      </c>
      <c r="G180" s="100"/>
      <c r="H180" s="142"/>
      <c r="I180" s="143"/>
      <c r="J180" s="101"/>
      <c r="K180" s="80" t="s">
        <v>357</v>
      </c>
      <c r="L180" s="136"/>
      <c r="M180" s="144"/>
      <c r="N180" s="145" t="s">
        <v>5</v>
      </c>
    </row>
    <row r="181" customFormat="false" ht="12.75" hidden="false" customHeight="false" outlineLevel="0" collapsed="false">
      <c r="A181" s="152" t="n">
        <v>37180</v>
      </c>
      <c r="B181" s="86"/>
      <c r="C181" s="99" t="s">
        <v>29</v>
      </c>
      <c r="D181" s="99" t="n">
        <v>30</v>
      </c>
      <c r="E181" s="99" t="n">
        <v>10</v>
      </c>
      <c r="F181" s="89" t="n">
        <f aca="false">G181*130</f>
        <v>78</v>
      </c>
      <c r="G181" s="100" t="n">
        <v>0.6</v>
      </c>
      <c r="H181" s="91" t="n">
        <v>1</v>
      </c>
      <c r="I181" s="92" t="s">
        <v>30</v>
      </c>
      <c r="J181" s="101"/>
      <c r="K181" s="94" t="s">
        <v>358</v>
      </c>
      <c r="L181" s="136" t="s">
        <v>142</v>
      </c>
      <c r="M181" s="135" t="n">
        <v>17</v>
      </c>
      <c r="N181" s="97" t="n">
        <f aca="false">(D181*G181)*B181</f>
        <v>0</v>
      </c>
    </row>
    <row r="182" customFormat="false" ht="12.75" hidden="false" customHeight="false" outlineLevel="0" collapsed="false">
      <c r="A182" s="85" t="s">
        <v>359</v>
      </c>
      <c r="B182" s="86"/>
      <c r="C182" s="87" t="s">
        <v>29</v>
      </c>
      <c r="D182" s="87" t="n">
        <v>30</v>
      </c>
      <c r="E182" s="88" t="n">
        <v>10</v>
      </c>
      <c r="F182" s="89" t="n">
        <f aca="false">G182*130</f>
        <v>92.3</v>
      </c>
      <c r="G182" s="100" t="n">
        <v>0.71</v>
      </c>
      <c r="H182" s="91" t="n">
        <v>1</v>
      </c>
      <c r="I182" s="92" t="s">
        <v>30</v>
      </c>
      <c r="J182" s="101"/>
      <c r="K182" s="94" t="s">
        <v>146</v>
      </c>
      <c r="L182" s="136" t="s">
        <v>142</v>
      </c>
      <c r="M182" s="135" t="n">
        <v>17</v>
      </c>
      <c r="N182" s="97" t="n">
        <f aca="false">(D182*G182)*B182</f>
        <v>0</v>
      </c>
    </row>
    <row r="183" customFormat="false" ht="12.75" hidden="false" customHeight="false" outlineLevel="0" collapsed="false">
      <c r="A183" s="98" t="s">
        <v>360</v>
      </c>
      <c r="B183" s="109"/>
      <c r="C183" s="99" t="s">
        <v>29</v>
      </c>
      <c r="D183" s="99" t="n">
        <v>30</v>
      </c>
      <c r="E183" s="146" t="n">
        <v>8</v>
      </c>
      <c r="F183" s="89" t="n">
        <f aca="false">G183*130</f>
        <v>71.5</v>
      </c>
      <c r="G183" s="100" t="n">
        <v>0.55</v>
      </c>
      <c r="H183" s="91" t="n">
        <v>1</v>
      </c>
      <c r="I183" s="92" t="s">
        <v>30</v>
      </c>
      <c r="J183" s="101"/>
      <c r="K183" s="102" t="s">
        <v>361</v>
      </c>
      <c r="L183" s="136" t="s">
        <v>142</v>
      </c>
      <c r="M183" s="135" t="n">
        <v>17</v>
      </c>
      <c r="N183" s="97" t="n">
        <f aca="false">(D183*G183)*B183</f>
        <v>0</v>
      </c>
    </row>
    <row r="184" customFormat="false" ht="12.75" hidden="false" customHeight="false" outlineLevel="0" collapsed="false">
      <c r="A184" s="153"/>
      <c r="B184" s="140"/>
      <c r="C184" s="141"/>
      <c r="D184" s="141"/>
      <c r="E184" s="102"/>
      <c r="F184" s="89" t="n">
        <f aca="false">G184*130</f>
        <v>0</v>
      </c>
      <c r="G184" s="100"/>
      <c r="H184" s="142"/>
      <c r="I184" s="143"/>
      <c r="J184" s="154"/>
      <c r="K184" s="80" t="s">
        <v>362</v>
      </c>
      <c r="L184" s="155"/>
      <c r="M184" s="144"/>
      <c r="N184" s="145" t="s">
        <v>5</v>
      </c>
    </row>
    <row r="185" customFormat="false" ht="12.75" hidden="false" customHeight="false" outlineLevel="0" collapsed="false">
      <c r="A185" s="85" t="s">
        <v>363</v>
      </c>
      <c r="B185" s="86"/>
      <c r="C185" s="87" t="s">
        <v>29</v>
      </c>
      <c r="D185" s="87" t="n">
        <v>30</v>
      </c>
      <c r="E185" s="88" t="n">
        <v>15</v>
      </c>
      <c r="F185" s="89" t="n">
        <f aca="false">G185*130</f>
        <v>96.2</v>
      </c>
      <c r="G185" s="100" t="n">
        <v>0.74</v>
      </c>
      <c r="H185" s="91" t="n">
        <v>1</v>
      </c>
      <c r="I185" s="92" t="s">
        <v>30</v>
      </c>
      <c r="J185" s="101"/>
      <c r="K185" s="94" t="s">
        <v>364</v>
      </c>
      <c r="L185" s="136" t="s">
        <v>142</v>
      </c>
      <c r="M185" s="135" t="n">
        <v>17</v>
      </c>
      <c r="N185" s="97" t="n">
        <f aca="false">(D185*G185)*B185</f>
        <v>0</v>
      </c>
    </row>
    <row r="186" customFormat="false" ht="12.75" hidden="false" customHeight="false" outlineLevel="0" collapsed="false">
      <c r="A186" s="85" t="s">
        <v>365</v>
      </c>
      <c r="B186" s="86"/>
      <c r="C186" s="87" t="s">
        <v>29</v>
      </c>
      <c r="D186" s="87" t="n">
        <v>30</v>
      </c>
      <c r="E186" s="88" t="n">
        <v>10</v>
      </c>
      <c r="F186" s="89" t="n">
        <f aca="false">G186*130</f>
        <v>91</v>
      </c>
      <c r="G186" s="100" t="n">
        <v>0.7</v>
      </c>
      <c r="H186" s="91" t="n">
        <v>1</v>
      </c>
      <c r="I186" s="92" t="s">
        <v>30</v>
      </c>
      <c r="J186" s="101"/>
      <c r="K186" s="94" t="s">
        <v>366</v>
      </c>
      <c r="L186" s="136" t="s">
        <v>142</v>
      </c>
      <c r="M186" s="135" t="n">
        <v>17</v>
      </c>
      <c r="N186" s="97" t="n">
        <f aca="false">(D186*G186)*B186</f>
        <v>0</v>
      </c>
    </row>
    <row r="187" customFormat="false" ht="12.75" hidden="false" customHeight="false" outlineLevel="0" collapsed="false">
      <c r="A187" s="85" t="s">
        <v>367</v>
      </c>
      <c r="B187" s="109"/>
      <c r="C187" s="87" t="s">
        <v>29</v>
      </c>
      <c r="D187" s="87" t="n">
        <v>30</v>
      </c>
      <c r="E187" s="88" t="n">
        <v>8</v>
      </c>
      <c r="F187" s="89" t="n">
        <f aca="false">G187*130</f>
        <v>87.1</v>
      </c>
      <c r="G187" s="100" t="n">
        <v>0.67</v>
      </c>
      <c r="H187" s="91" t="n">
        <v>1</v>
      </c>
      <c r="I187" s="92" t="s">
        <v>30</v>
      </c>
      <c r="J187" s="101"/>
      <c r="K187" s="94" t="s">
        <v>144</v>
      </c>
      <c r="L187" s="136" t="s">
        <v>142</v>
      </c>
      <c r="M187" s="135" t="n">
        <v>17</v>
      </c>
      <c r="N187" s="97" t="n">
        <f aca="false">(D187*G187)*B187</f>
        <v>0</v>
      </c>
    </row>
    <row r="188" customFormat="false" ht="12.75" hidden="false" customHeight="false" outlineLevel="0" collapsed="false">
      <c r="A188" s="98" t="s">
        <v>368</v>
      </c>
      <c r="B188" s="86"/>
      <c r="C188" s="99" t="s">
        <v>29</v>
      </c>
      <c r="D188" s="99" t="n">
        <v>30</v>
      </c>
      <c r="E188" s="146" t="n">
        <v>8</v>
      </c>
      <c r="F188" s="89" t="n">
        <f aca="false">G188*130</f>
        <v>83.2</v>
      </c>
      <c r="G188" s="100" t="n">
        <v>0.64</v>
      </c>
      <c r="H188" s="91" t="n">
        <v>1</v>
      </c>
      <c r="I188" s="92" t="s">
        <v>30</v>
      </c>
      <c r="J188" s="101"/>
      <c r="K188" s="102" t="s">
        <v>369</v>
      </c>
      <c r="L188" s="136" t="s">
        <v>142</v>
      </c>
      <c r="M188" s="135" t="n">
        <v>17</v>
      </c>
      <c r="N188" s="97" t="n">
        <f aca="false">(D188*G188)*B188</f>
        <v>0</v>
      </c>
    </row>
    <row r="189" customFormat="false" ht="12.75" hidden="false" customHeight="false" outlineLevel="0" collapsed="false">
      <c r="A189" s="98" t="s">
        <v>370</v>
      </c>
      <c r="B189" s="86"/>
      <c r="C189" s="99" t="s">
        <v>29</v>
      </c>
      <c r="D189" s="99" t="n">
        <v>30</v>
      </c>
      <c r="E189" s="146" t="n">
        <v>8</v>
      </c>
      <c r="F189" s="89" t="n">
        <f aca="false">G189*130</f>
        <v>83.2</v>
      </c>
      <c r="G189" s="100" t="n">
        <v>0.64</v>
      </c>
      <c r="H189" s="91" t="n">
        <v>1</v>
      </c>
      <c r="I189" s="92" t="s">
        <v>30</v>
      </c>
      <c r="J189" s="101"/>
      <c r="K189" s="102" t="s">
        <v>371</v>
      </c>
      <c r="L189" s="136" t="s">
        <v>142</v>
      </c>
      <c r="M189" s="135" t="n">
        <v>17</v>
      </c>
      <c r="N189" s="97" t="n">
        <f aca="false">(D189*G189)*B189</f>
        <v>0</v>
      </c>
    </row>
    <row r="190" customFormat="false" ht="12.75" hidden="false" customHeight="false" outlineLevel="0" collapsed="false">
      <c r="A190" s="98" t="s">
        <v>372</v>
      </c>
      <c r="B190" s="86"/>
      <c r="C190" s="99" t="s">
        <v>29</v>
      </c>
      <c r="D190" s="99" t="n">
        <v>30</v>
      </c>
      <c r="E190" s="146" t="n">
        <v>8</v>
      </c>
      <c r="F190" s="89" t="n">
        <f aca="false">G190*130</f>
        <v>113.1</v>
      </c>
      <c r="G190" s="100" t="n">
        <v>0.87</v>
      </c>
      <c r="H190" s="91" t="n">
        <v>1</v>
      </c>
      <c r="I190" s="92" t="s">
        <v>30</v>
      </c>
      <c r="J190" s="101"/>
      <c r="K190" s="102" t="s">
        <v>373</v>
      </c>
      <c r="L190" s="136" t="s">
        <v>142</v>
      </c>
      <c r="M190" s="135" t="n">
        <v>17</v>
      </c>
      <c r="N190" s="97" t="n">
        <f aca="false">(D190*G190)*B190</f>
        <v>0</v>
      </c>
    </row>
    <row r="191" customFormat="false" ht="12.75" hidden="false" customHeight="false" outlineLevel="0" collapsed="false">
      <c r="A191" s="98" t="s">
        <v>374</v>
      </c>
      <c r="B191" s="109"/>
      <c r="C191" s="99" t="s">
        <v>29</v>
      </c>
      <c r="D191" s="99" t="n">
        <v>30</v>
      </c>
      <c r="E191" s="146" t="n">
        <v>10</v>
      </c>
      <c r="F191" s="89" t="n">
        <f aca="false">G191*130</f>
        <v>63.7</v>
      </c>
      <c r="G191" s="100" t="n">
        <v>0.49</v>
      </c>
      <c r="H191" s="91" t="n">
        <v>1</v>
      </c>
      <c r="I191" s="92" t="s">
        <v>30</v>
      </c>
      <c r="J191" s="101"/>
      <c r="K191" s="102" t="s">
        <v>375</v>
      </c>
      <c r="L191" s="136" t="s">
        <v>136</v>
      </c>
      <c r="M191" s="135" t="n">
        <v>17</v>
      </c>
      <c r="N191" s="97" t="n">
        <f aca="false">(D191*G191)*B191</f>
        <v>0</v>
      </c>
    </row>
    <row r="192" customFormat="false" ht="12.75" hidden="false" customHeight="false" outlineLevel="0" collapsed="false">
      <c r="A192" s="98" t="s">
        <v>376</v>
      </c>
      <c r="B192" s="156"/>
      <c r="C192" s="99" t="s">
        <v>29</v>
      </c>
      <c r="D192" s="99" t="n">
        <v>30</v>
      </c>
      <c r="E192" s="146" t="n">
        <v>8</v>
      </c>
      <c r="F192" s="89" t="n">
        <f aca="false">G192*130</f>
        <v>63.7</v>
      </c>
      <c r="G192" s="100" t="n">
        <v>0.49</v>
      </c>
      <c r="H192" s="91" t="n">
        <v>1</v>
      </c>
      <c r="I192" s="92" t="s">
        <v>30</v>
      </c>
      <c r="J192" s="101"/>
      <c r="K192" s="102" t="s">
        <v>377</v>
      </c>
      <c r="L192" s="136" t="s">
        <v>352</v>
      </c>
      <c r="M192" s="135" t="n">
        <v>18</v>
      </c>
      <c r="N192" s="97" t="n">
        <f aca="false">(D192*G192)*B192</f>
        <v>0</v>
      </c>
    </row>
    <row r="193" customFormat="false" ht="12.75" hidden="false" customHeight="false" outlineLevel="0" collapsed="false">
      <c r="A193" s="98" t="s">
        <v>378</v>
      </c>
      <c r="B193" s="109"/>
      <c r="C193" s="99" t="s">
        <v>29</v>
      </c>
      <c r="D193" s="99" t="n">
        <v>25</v>
      </c>
      <c r="E193" s="146" t="n">
        <v>15</v>
      </c>
      <c r="F193" s="89" t="n">
        <f aca="false">G193*130</f>
        <v>76.7</v>
      </c>
      <c r="G193" s="100" t="n">
        <v>0.59</v>
      </c>
      <c r="H193" s="91" t="n">
        <v>1</v>
      </c>
      <c r="I193" s="92" t="s">
        <v>30</v>
      </c>
      <c r="J193" s="101"/>
      <c r="K193" s="102" t="s">
        <v>139</v>
      </c>
      <c r="L193" s="136" t="s">
        <v>379</v>
      </c>
      <c r="M193" s="135" t="n">
        <v>18</v>
      </c>
      <c r="N193" s="97" t="n">
        <f aca="false">(D193*G193)*B193</f>
        <v>0</v>
      </c>
    </row>
    <row r="194" customFormat="false" ht="12.75" hidden="false" customHeight="false" outlineLevel="0" collapsed="false">
      <c r="A194" s="98" t="s">
        <v>380</v>
      </c>
      <c r="B194" s="109"/>
      <c r="C194" s="99" t="s">
        <v>29</v>
      </c>
      <c r="D194" s="99" t="n">
        <v>25</v>
      </c>
      <c r="E194" s="146" t="n">
        <v>8</v>
      </c>
      <c r="F194" s="89" t="n">
        <f aca="false">G194*130</f>
        <v>85.8</v>
      </c>
      <c r="G194" s="100" t="n">
        <v>0.66</v>
      </c>
      <c r="H194" s="91" t="n">
        <v>1</v>
      </c>
      <c r="I194" s="92" t="s">
        <v>30</v>
      </c>
      <c r="J194" s="101"/>
      <c r="K194" s="102" t="s">
        <v>381</v>
      </c>
      <c r="L194" s="136" t="s">
        <v>382</v>
      </c>
      <c r="M194" s="135" t="n">
        <v>18</v>
      </c>
      <c r="N194" s="97" t="n">
        <f aca="false">(D194*G194)*B194</f>
        <v>0</v>
      </c>
    </row>
    <row r="195" customFormat="false" ht="12.75" hidden="false" customHeight="false" outlineLevel="0" collapsed="false">
      <c r="A195" s="98" t="s">
        <v>383</v>
      </c>
      <c r="B195" s="109"/>
      <c r="C195" s="99" t="s">
        <v>29</v>
      </c>
      <c r="D195" s="99" t="n">
        <v>25</v>
      </c>
      <c r="E195" s="146" t="n">
        <v>10</v>
      </c>
      <c r="F195" s="89" t="n">
        <f aca="false">G195*130</f>
        <v>102.7</v>
      </c>
      <c r="G195" s="100" t="n">
        <v>0.79</v>
      </c>
      <c r="H195" s="91" t="n">
        <v>1</v>
      </c>
      <c r="I195" s="92" t="s">
        <v>30</v>
      </c>
      <c r="J195" s="101"/>
      <c r="K195" s="102" t="s">
        <v>384</v>
      </c>
      <c r="L195" s="136" t="s">
        <v>385</v>
      </c>
      <c r="M195" s="135" t="n">
        <v>18</v>
      </c>
      <c r="N195" s="97" t="n">
        <f aca="false">(D195*G195)*B195</f>
        <v>0</v>
      </c>
    </row>
    <row r="196" customFormat="false" ht="12.75" hidden="false" customHeight="false" outlineLevel="0" collapsed="false">
      <c r="A196" s="98" t="s">
        <v>386</v>
      </c>
      <c r="B196" s="109"/>
      <c r="C196" s="99" t="s">
        <v>29</v>
      </c>
      <c r="D196" s="99" t="n">
        <v>25</v>
      </c>
      <c r="E196" s="146" t="n">
        <v>10</v>
      </c>
      <c r="F196" s="89" t="n">
        <f aca="false">G196*130</f>
        <v>94.9</v>
      </c>
      <c r="G196" s="100" t="n">
        <v>0.73</v>
      </c>
      <c r="H196" s="91" t="n">
        <v>1</v>
      </c>
      <c r="I196" s="92" t="s">
        <v>30</v>
      </c>
      <c r="J196" s="101"/>
      <c r="K196" s="102" t="s">
        <v>387</v>
      </c>
      <c r="L196" s="136" t="s">
        <v>352</v>
      </c>
      <c r="M196" s="135" t="n">
        <v>18</v>
      </c>
      <c r="N196" s="97" t="n">
        <f aca="false">(D196*G196)*B196</f>
        <v>0</v>
      </c>
    </row>
    <row r="197" customFormat="false" ht="12.75" hidden="false" customHeight="false" outlineLevel="0" collapsed="false">
      <c r="A197" s="98" t="s">
        <v>388</v>
      </c>
      <c r="B197" s="109"/>
      <c r="C197" s="99" t="s">
        <v>29</v>
      </c>
      <c r="D197" s="99" t="n">
        <v>15</v>
      </c>
      <c r="E197" s="146" t="n">
        <v>1</v>
      </c>
      <c r="F197" s="89" t="n">
        <f aca="false">G197*130</f>
        <v>222.3</v>
      </c>
      <c r="G197" s="100" t="n">
        <v>1.71</v>
      </c>
      <c r="H197" s="91" t="n">
        <v>1</v>
      </c>
      <c r="I197" s="92" t="s">
        <v>30</v>
      </c>
      <c r="J197" s="101"/>
      <c r="K197" s="102" t="s">
        <v>389</v>
      </c>
      <c r="L197" s="136" t="s">
        <v>390</v>
      </c>
      <c r="M197" s="135" t="n">
        <v>18</v>
      </c>
      <c r="N197" s="97" t="n">
        <f aca="false">(D197*G197)*B197</f>
        <v>0</v>
      </c>
    </row>
    <row r="198" customFormat="false" ht="12.75" hidden="false" customHeight="false" outlineLevel="0" collapsed="false">
      <c r="A198" s="98" t="s">
        <v>391</v>
      </c>
      <c r="B198" s="109"/>
      <c r="C198" s="99" t="s">
        <v>29</v>
      </c>
      <c r="D198" s="99" t="n">
        <v>15</v>
      </c>
      <c r="E198" s="146" t="n">
        <v>1</v>
      </c>
      <c r="F198" s="89" t="n">
        <f aca="false">G198*130</f>
        <v>145.6</v>
      </c>
      <c r="G198" s="100" t="n">
        <v>1.12</v>
      </c>
      <c r="H198" s="91" t="n">
        <v>1</v>
      </c>
      <c r="I198" s="92" t="s">
        <v>30</v>
      </c>
      <c r="J198" s="101"/>
      <c r="K198" s="102" t="s">
        <v>392</v>
      </c>
      <c r="L198" s="136" t="s">
        <v>390</v>
      </c>
      <c r="M198" s="135" t="n">
        <v>18</v>
      </c>
      <c r="N198" s="97" t="n">
        <f aca="false">(D198*G198)*B198</f>
        <v>0</v>
      </c>
    </row>
    <row r="199" customFormat="false" ht="12.75" hidden="false" customHeight="false" outlineLevel="0" collapsed="false">
      <c r="A199" s="98" t="s">
        <v>393</v>
      </c>
      <c r="B199" s="109"/>
      <c r="C199" s="99" t="s">
        <v>29</v>
      </c>
      <c r="D199" s="99" t="n">
        <v>30</v>
      </c>
      <c r="E199" s="146" t="n">
        <v>8</v>
      </c>
      <c r="F199" s="89" t="n">
        <f aca="false">G199*130</f>
        <v>96.2</v>
      </c>
      <c r="G199" s="100" t="n">
        <v>0.74</v>
      </c>
      <c r="H199" s="91" t="n">
        <v>1</v>
      </c>
      <c r="I199" s="92" t="s">
        <v>30</v>
      </c>
      <c r="J199" s="101"/>
      <c r="K199" s="102" t="s">
        <v>394</v>
      </c>
      <c r="L199" s="136" t="s">
        <v>142</v>
      </c>
      <c r="M199" s="135" t="n">
        <v>18</v>
      </c>
      <c r="N199" s="97" t="n">
        <f aca="false">(D199*G199)*B199</f>
        <v>0</v>
      </c>
    </row>
    <row r="200" customFormat="false" ht="12.75" hidden="false" customHeight="false" outlineLevel="0" collapsed="false">
      <c r="A200" s="98" t="s">
        <v>395</v>
      </c>
      <c r="B200" s="147"/>
      <c r="C200" s="99" t="s">
        <v>29</v>
      </c>
      <c r="D200" s="99" t="n">
        <v>30</v>
      </c>
      <c r="E200" s="146" t="n">
        <v>15</v>
      </c>
      <c r="F200" s="89" t="n">
        <f aca="false">G200*130</f>
        <v>78</v>
      </c>
      <c r="G200" s="100" t="n">
        <v>0.6</v>
      </c>
      <c r="H200" s="91" t="n">
        <v>1</v>
      </c>
      <c r="I200" s="92" t="s">
        <v>30</v>
      </c>
      <c r="J200" s="101"/>
      <c r="K200" s="102" t="s">
        <v>396</v>
      </c>
      <c r="L200" s="136" t="s">
        <v>142</v>
      </c>
      <c r="M200" s="135" t="n">
        <v>18</v>
      </c>
      <c r="N200" s="97" t="n">
        <f aca="false">(D200*G200)*B200</f>
        <v>0</v>
      </c>
    </row>
    <row r="201" customFormat="false" ht="12.75" hidden="false" customHeight="false" outlineLevel="0" collapsed="false">
      <c r="A201" s="98" t="s">
        <v>397</v>
      </c>
      <c r="B201" s="147"/>
      <c r="C201" s="99" t="s">
        <v>29</v>
      </c>
      <c r="D201" s="99" t="n">
        <v>30</v>
      </c>
      <c r="E201" s="146" t="n">
        <v>15</v>
      </c>
      <c r="F201" s="89" t="n">
        <f aca="false">G201*130</f>
        <v>92.3</v>
      </c>
      <c r="G201" s="100" t="n">
        <v>0.71</v>
      </c>
      <c r="H201" s="91" t="n">
        <v>1</v>
      </c>
      <c r="I201" s="92" t="s">
        <v>30</v>
      </c>
      <c r="J201" s="101"/>
      <c r="K201" s="102" t="s">
        <v>398</v>
      </c>
      <c r="L201" s="136" t="s">
        <v>142</v>
      </c>
      <c r="M201" s="135" t="n">
        <v>18</v>
      </c>
      <c r="N201" s="97" t="n">
        <f aca="false">(D201*G201)*B201</f>
        <v>0</v>
      </c>
    </row>
    <row r="202" customFormat="false" ht="12.75" hidden="false" customHeight="false" outlineLevel="0" collapsed="false">
      <c r="A202" s="98" t="s">
        <v>399</v>
      </c>
      <c r="B202" s="109"/>
      <c r="C202" s="99" t="s">
        <v>29</v>
      </c>
      <c r="D202" s="99" t="n">
        <v>30</v>
      </c>
      <c r="E202" s="146" t="n">
        <v>20</v>
      </c>
      <c r="F202" s="89" t="n">
        <f aca="false">G202*130</f>
        <v>80.6</v>
      </c>
      <c r="G202" s="100" t="n">
        <v>0.62</v>
      </c>
      <c r="H202" s="91" t="n">
        <v>1</v>
      </c>
      <c r="I202" s="92" t="s">
        <v>30</v>
      </c>
      <c r="J202" s="101"/>
      <c r="K202" s="102" t="s">
        <v>400</v>
      </c>
      <c r="L202" s="136" t="s">
        <v>352</v>
      </c>
      <c r="M202" s="135" t="n">
        <v>18</v>
      </c>
      <c r="N202" s="97" t="n">
        <f aca="false">(D202*G202)*B202</f>
        <v>0</v>
      </c>
    </row>
    <row r="203" customFormat="false" ht="12.75" hidden="false" customHeight="false" outlineLevel="0" collapsed="false">
      <c r="A203" s="98" t="s">
        <v>401</v>
      </c>
      <c r="B203" s="109"/>
      <c r="C203" s="99" t="s">
        <v>29</v>
      </c>
      <c r="D203" s="99" t="n">
        <v>25</v>
      </c>
      <c r="E203" s="146" t="n">
        <v>8</v>
      </c>
      <c r="F203" s="89" t="n">
        <f aca="false">G203*130</f>
        <v>102.7</v>
      </c>
      <c r="G203" s="100" t="n">
        <v>0.79</v>
      </c>
      <c r="H203" s="91" t="n">
        <v>1</v>
      </c>
      <c r="I203" s="92" t="s">
        <v>30</v>
      </c>
      <c r="J203" s="101"/>
      <c r="K203" s="102" t="s">
        <v>402</v>
      </c>
      <c r="L203" s="136" t="s">
        <v>379</v>
      </c>
      <c r="M203" s="135" t="n">
        <v>18</v>
      </c>
      <c r="N203" s="97" t="n">
        <f aca="false">(D203*G203)*B203</f>
        <v>0</v>
      </c>
    </row>
    <row r="204" customFormat="false" ht="12.75" hidden="false" customHeight="false" outlineLevel="0" collapsed="false">
      <c r="A204" s="98" t="s">
        <v>403</v>
      </c>
      <c r="B204" s="109"/>
      <c r="C204" s="99" t="s">
        <v>29</v>
      </c>
      <c r="D204" s="99" t="n">
        <v>25</v>
      </c>
      <c r="E204" s="146" t="n">
        <v>8</v>
      </c>
      <c r="F204" s="89" t="n">
        <f aca="false">G204*130</f>
        <v>102.7</v>
      </c>
      <c r="G204" s="100" t="n">
        <v>0.79</v>
      </c>
      <c r="H204" s="91" t="n">
        <v>1</v>
      </c>
      <c r="I204" s="92" t="s">
        <v>30</v>
      </c>
      <c r="J204" s="101"/>
      <c r="K204" s="102" t="s">
        <v>404</v>
      </c>
      <c r="L204" s="136" t="s">
        <v>379</v>
      </c>
      <c r="M204" s="135" t="n">
        <v>18</v>
      </c>
      <c r="N204" s="97" t="n">
        <f aca="false">(D204*G204)*B204</f>
        <v>0</v>
      </c>
    </row>
    <row r="205" customFormat="false" ht="12.75" hidden="false" customHeight="false" outlineLevel="0" collapsed="false">
      <c r="A205" s="98" t="s">
        <v>405</v>
      </c>
      <c r="B205" s="109"/>
      <c r="C205" s="99" t="s">
        <v>29</v>
      </c>
      <c r="D205" s="99" t="n">
        <v>30</v>
      </c>
      <c r="E205" s="146" t="n">
        <v>15</v>
      </c>
      <c r="F205" s="89" t="n">
        <f aca="false">G205*130</f>
        <v>93.6</v>
      </c>
      <c r="G205" s="100" t="n">
        <v>0.72</v>
      </c>
      <c r="H205" s="91" t="n">
        <v>1</v>
      </c>
      <c r="I205" s="92" t="s">
        <v>30</v>
      </c>
      <c r="J205" s="101"/>
      <c r="K205" s="102" t="s">
        <v>406</v>
      </c>
      <c r="L205" s="136" t="s">
        <v>142</v>
      </c>
      <c r="M205" s="135" t="n">
        <v>18</v>
      </c>
      <c r="N205" s="97" t="n">
        <f aca="false">(D205*G205)*B205</f>
        <v>0</v>
      </c>
    </row>
    <row r="206" customFormat="false" ht="12.75" hidden="false" customHeight="false" outlineLevel="0" collapsed="false">
      <c r="A206" s="76"/>
      <c r="B206" s="140"/>
      <c r="C206" s="141"/>
      <c r="D206" s="141"/>
      <c r="E206" s="141"/>
      <c r="F206" s="89" t="n">
        <f aca="false">G206*130</f>
        <v>0</v>
      </c>
      <c r="G206" s="100"/>
      <c r="H206" s="142"/>
      <c r="I206" s="143"/>
      <c r="J206" s="101"/>
      <c r="K206" s="80" t="s">
        <v>407</v>
      </c>
      <c r="L206" s="136"/>
      <c r="M206" s="144"/>
      <c r="N206" s="145" t="s">
        <v>5</v>
      </c>
    </row>
    <row r="207" customFormat="false" ht="12.75" hidden="false" customHeight="false" outlineLevel="0" collapsed="false">
      <c r="A207" s="85" t="s">
        <v>408</v>
      </c>
      <c r="B207" s="156"/>
      <c r="C207" s="87" t="s">
        <v>29</v>
      </c>
      <c r="D207" s="87" t="n">
        <v>20</v>
      </c>
      <c r="E207" s="88" t="n">
        <v>2</v>
      </c>
      <c r="F207" s="89" t="n">
        <f aca="false">G207*130</f>
        <v>109.2</v>
      </c>
      <c r="G207" s="100" t="n">
        <v>0.84</v>
      </c>
      <c r="H207" s="91" t="n">
        <v>1</v>
      </c>
      <c r="I207" s="92" t="s">
        <v>30</v>
      </c>
      <c r="J207" s="101" t="s">
        <v>409</v>
      </c>
      <c r="K207" s="94" t="s">
        <v>410</v>
      </c>
      <c r="L207" s="136" t="s">
        <v>103</v>
      </c>
      <c r="M207" s="135" t="n">
        <v>18</v>
      </c>
      <c r="N207" s="97" t="n">
        <f aca="false">(D207*G207)*B207</f>
        <v>0</v>
      </c>
    </row>
    <row r="208" customFormat="false" ht="12.75" hidden="false" customHeight="false" outlineLevel="0" collapsed="false">
      <c r="A208" s="98" t="s">
        <v>411</v>
      </c>
      <c r="B208" s="156"/>
      <c r="C208" s="99" t="s">
        <v>29</v>
      </c>
      <c r="D208" s="87" t="n">
        <v>20</v>
      </c>
      <c r="E208" s="88" t="n">
        <v>2</v>
      </c>
      <c r="F208" s="89" t="n">
        <f aca="false">G208*130</f>
        <v>111.8</v>
      </c>
      <c r="G208" s="100" t="n">
        <v>0.86</v>
      </c>
      <c r="H208" s="91" t="n">
        <v>1</v>
      </c>
      <c r="I208" s="92" t="s">
        <v>30</v>
      </c>
      <c r="J208" s="101" t="s">
        <v>412</v>
      </c>
      <c r="K208" s="102" t="s">
        <v>413</v>
      </c>
      <c r="L208" s="136" t="s">
        <v>103</v>
      </c>
      <c r="M208" s="96" t="n">
        <v>19</v>
      </c>
      <c r="N208" s="97" t="n">
        <f aca="false">(D208*G208)*B208</f>
        <v>0</v>
      </c>
    </row>
    <row r="209" customFormat="false" ht="12.75" hidden="false" customHeight="false" outlineLevel="0" collapsed="false">
      <c r="A209" s="98" t="s">
        <v>414</v>
      </c>
      <c r="B209" s="156"/>
      <c r="C209" s="99" t="s">
        <v>29</v>
      </c>
      <c r="D209" s="87" t="n">
        <v>20</v>
      </c>
      <c r="E209" s="88" t="n">
        <v>2</v>
      </c>
      <c r="F209" s="89" t="n">
        <f aca="false">G209*130</f>
        <v>92.3</v>
      </c>
      <c r="G209" s="100" t="n">
        <v>0.71</v>
      </c>
      <c r="H209" s="91" t="n">
        <v>1</v>
      </c>
      <c r="I209" s="92" t="s">
        <v>30</v>
      </c>
      <c r="J209" s="101" t="s">
        <v>412</v>
      </c>
      <c r="K209" s="102" t="s">
        <v>415</v>
      </c>
      <c r="L209" s="136" t="s">
        <v>103</v>
      </c>
      <c r="M209" s="96" t="n">
        <v>19</v>
      </c>
      <c r="N209" s="97" t="n">
        <f aca="false">(D209*G209)*B209</f>
        <v>0</v>
      </c>
    </row>
    <row r="210" customFormat="false" ht="12.75" hidden="false" customHeight="false" outlineLevel="0" collapsed="false">
      <c r="A210" s="85" t="s">
        <v>416</v>
      </c>
      <c r="B210" s="156"/>
      <c r="C210" s="87" t="s">
        <v>29</v>
      </c>
      <c r="D210" s="87" t="n">
        <v>20</v>
      </c>
      <c r="E210" s="88" t="n">
        <v>2</v>
      </c>
      <c r="F210" s="89" t="n">
        <f aca="false">G210*130</f>
        <v>92.3</v>
      </c>
      <c r="G210" s="100" t="n">
        <v>0.71</v>
      </c>
      <c r="H210" s="91" t="n">
        <v>1</v>
      </c>
      <c r="I210" s="92" t="s">
        <v>30</v>
      </c>
      <c r="J210" s="101" t="s">
        <v>412</v>
      </c>
      <c r="K210" s="94" t="s">
        <v>417</v>
      </c>
      <c r="L210" s="136" t="s">
        <v>103</v>
      </c>
      <c r="M210" s="96" t="n">
        <v>19</v>
      </c>
      <c r="N210" s="97" t="n">
        <f aca="false">(D210*G210)*B210</f>
        <v>0</v>
      </c>
    </row>
    <row r="211" customFormat="false" ht="12.75" hidden="false" customHeight="false" outlineLevel="0" collapsed="false">
      <c r="A211" s="98" t="s">
        <v>418</v>
      </c>
      <c r="B211" s="156"/>
      <c r="C211" s="99" t="s">
        <v>29</v>
      </c>
      <c r="D211" s="87" t="n">
        <v>20</v>
      </c>
      <c r="E211" s="88" t="n">
        <v>2</v>
      </c>
      <c r="F211" s="89" t="n">
        <f aca="false">G211*130</f>
        <v>92.3</v>
      </c>
      <c r="G211" s="100" t="n">
        <v>0.71</v>
      </c>
      <c r="H211" s="91" t="n">
        <v>1</v>
      </c>
      <c r="I211" s="92" t="s">
        <v>30</v>
      </c>
      <c r="J211" s="101" t="s">
        <v>412</v>
      </c>
      <c r="K211" s="102" t="s">
        <v>419</v>
      </c>
      <c r="L211" s="136" t="s">
        <v>103</v>
      </c>
      <c r="M211" s="96" t="n">
        <v>19</v>
      </c>
      <c r="N211" s="97" t="n">
        <f aca="false">(D211*G211)*B211</f>
        <v>0</v>
      </c>
    </row>
    <row r="212" customFormat="false" ht="12.75" hidden="false" customHeight="false" outlineLevel="0" collapsed="false">
      <c r="A212" s="98" t="s">
        <v>420</v>
      </c>
      <c r="B212" s="156"/>
      <c r="C212" s="99" t="s">
        <v>29</v>
      </c>
      <c r="D212" s="87" t="n">
        <v>20</v>
      </c>
      <c r="E212" s="88" t="n">
        <v>2</v>
      </c>
      <c r="F212" s="89" t="n">
        <f aca="false">G212*130</f>
        <v>92.3</v>
      </c>
      <c r="G212" s="100" t="n">
        <v>0.71</v>
      </c>
      <c r="H212" s="91" t="n">
        <v>1</v>
      </c>
      <c r="I212" s="92" t="s">
        <v>30</v>
      </c>
      <c r="J212" s="101" t="s">
        <v>412</v>
      </c>
      <c r="K212" s="102" t="s">
        <v>421</v>
      </c>
      <c r="L212" s="136" t="s">
        <v>103</v>
      </c>
      <c r="M212" s="96" t="n">
        <v>19</v>
      </c>
      <c r="N212" s="97" t="n">
        <f aca="false">(D212*G212)*B212</f>
        <v>0</v>
      </c>
    </row>
    <row r="213" customFormat="false" ht="12.75" hidden="false" customHeight="false" outlineLevel="0" collapsed="false">
      <c r="A213" s="85" t="s">
        <v>422</v>
      </c>
      <c r="B213" s="156"/>
      <c r="C213" s="87" t="s">
        <v>29</v>
      </c>
      <c r="D213" s="87" t="n">
        <v>20</v>
      </c>
      <c r="E213" s="88" t="n">
        <v>2</v>
      </c>
      <c r="F213" s="89" t="n">
        <f aca="false">G213*130</f>
        <v>109.2</v>
      </c>
      <c r="G213" s="100" t="n">
        <v>0.84</v>
      </c>
      <c r="H213" s="91" t="n">
        <v>1</v>
      </c>
      <c r="I213" s="92" t="s">
        <v>30</v>
      </c>
      <c r="J213" s="101" t="s">
        <v>409</v>
      </c>
      <c r="K213" s="94" t="s">
        <v>423</v>
      </c>
      <c r="L213" s="136" t="s">
        <v>103</v>
      </c>
      <c r="M213" s="96" t="n">
        <v>19</v>
      </c>
      <c r="N213" s="97" t="n">
        <f aca="false">(D213*G213)*B213</f>
        <v>0</v>
      </c>
    </row>
    <row r="214" customFormat="false" ht="12.75" hidden="false" customHeight="false" outlineLevel="0" collapsed="false">
      <c r="A214" s="98" t="s">
        <v>424</v>
      </c>
      <c r="B214" s="156"/>
      <c r="C214" s="99" t="s">
        <v>29</v>
      </c>
      <c r="D214" s="87" t="n">
        <v>20</v>
      </c>
      <c r="E214" s="88" t="n">
        <v>2</v>
      </c>
      <c r="F214" s="89" t="n">
        <f aca="false">G214*130</f>
        <v>109.2</v>
      </c>
      <c r="G214" s="100" t="n">
        <v>0.84</v>
      </c>
      <c r="H214" s="91" t="n">
        <v>1</v>
      </c>
      <c r="I214" s="92" t="s">
        <v>30</v>
      </c>
      <c r="J214" s="101" t="s">
        <v>409</v>
      </c>
      <c r="K214" s="102" t="s">
        <v>425</v>
      </c>
      <c r="L214" s="136" t="s">
        <v>103</v>
      </c>
      <c r="M214" s="96" t="n">
        <v>19</v>
      </c>
      <c r="N214" s="97" t="n">
        <f aca="false">(D214*G214)*B214</f>
        <v>0</v>
      </c>
    </row>
    <row r="215" customFormat="false" ht="12.75" hidden="false" customHeight="false" outlineLevel="0" collapsed="false">
      <c r="A215" s="98" t="s">
        <v>426</v>
      </c>
      <c r="B215" s="156"/>
      <c r="C215" s="99" t="s">
        <v>29</v>
      </c>
      <c r="D215" s="87" t="n">
        <v>20</v>
      </c>
      <c r="E215" s="88" t="n">
        <v>2</v>
      </c>
      <c r="F215" s="89" t="n">
        <f aca="false">G215*130</f>
        <v>92.3</v>
      </c>
      <c r="G215" s="100" t="n">
        <v>0.71</v>
      </c>
      <c r="H215" s="91" t="n">
        <v>1</v>
      </c>
      <c r="I215" s="92" t="s">
        <v>30</v>
      </c>
      <c r="J215" s="101" t="s">
        <v>409</v>
      </c>
      <c r="K215" s="102" t="s">
        <v>427</v>
      </c>
      <c r="L215" s="136" t="s">
        <v>103</v>
      </c>
      <c r="M215" s="96" t="n">
        <v>19</v>
      </c>
      <c r="N215" s="97" t="n">
        <f aca="false">(D215*G215)*B215</f>
        <v>0</v>
      </c>
    </row>
    <row r="216" customFormat="false" ht="12.75" hidden="false" customHeight="false" outlineLevel="0" collapsed="false">
      <c r="A216" s="98" t="s">
        <v>428</v>
      </c>
      <c r="B216" s="156"/>
      <c r="C216" s="99" t="s">
        <v>29</v>
      </c>
      <c r="D216" s="87" t="n">
        <v>20</v>
      </c>
      <c r="E216" s="88" t="n">
        <v>3</v>
      </c>
      <c r="F216" s="89" t="n">
        <f aca="false">G216*130</f>
        <v>114.4</v>
      </c>
      <c r="G216" s="100" t="n">
        <v>0.88</v>
      </c>
      <c r="H216" s="91" t="n">
        <v>1</v>
      </c>
      <c r="I216" s="92" t="s">
        <v>30</v>
      </c>
      <c r="J216" s="101" t="s">
        <v>409</v>
      </c>
      <c r="K216" s="102" t="s">
        <v>429</v>
      </c>
      <c r="L216" s="136" t="s">
        <v>103</v>
      </c>
      <c r="M216" s="96" t="n">
        <v>19</v>
      </c>
      <c r="N216" s="97" t="n">
        <f aca="false">(D216*G216)*B216</f>
        <v>0</v>
      </c>
    </row>
    <row r="217" customFormat="false" ht="12.75" hidden="false" customHeight="false" outlineLevel="0" collapsed="false">
      <c r="A217" s="98" t="s">
        <v>430</v>
      </c>
      <c r="B217" s="156"/>
      <c r="C217" s="99" t="s">
        <v>29</v>
      </c>
      <c r="D217" s="87" t="n">
        <v>15</v>
      </c>
      <c r="E217" s="88" t="n">
        <v>1</v>
      </c>
      <c r="F217" s="89" t="n">
        <f aca="false">G217*130</f>
        <v>133.9</v>
      </c>
      <c r="G217" s="100" t="n">
        <v>1.03</v>
      </c>
      <c r="H217" s="91" t="n">
        <v>1</v>
      </c>
      <c r="I217" s="92" t="s">
        <v>30</v>
      </c>
      <c r="J217" s="101"/>
      <c r="K217" s="102" t="s">
        <v>431</v>
      </c>
      <c r="L217" s="136" t="s">
        <v>432</v>
      </c>
      <c r="M217" s="96" t="n">
        <v>19</v>
      </c>
      <c r="N217" s="97" t="n">
        <f aca="false">(D217*G217)*B217</f>
        <v>0</v>
      </c>
    </row>
    <row r="218" customFormat="false" ht="12.75" hidden="false" customHeight="false" outlineLevel="0" collapsed="false">
      <c r="A218" s="98" t="s">
        <v>433</v>
      </c>
      <c r="B218" s="156"/>
      <c r="C218" s="99" t="s">
        <v>29</v>
      </c>
      <c r="D218" s="87" t="n">
        <v>15</v>
      </c>
      <c r="E218" s="88" t="n">
        <v>1</v>
      </c>
      <c r="F218" s="89" t="n">
        <f aca="false">G218*130</f>
        <v>159.9</v>
      </c>
      <c r="G218" s="100" t="n">
        <v>1.23</v>
      </c>
      <c r="H218" s="91" t="n">
        <v>1</v>
      </c>
      <c r="I218" s="92" t="s">
        <v>30</v>
      </c>
      <c r="J218" s="101"/>
      <c r="K218" s="102" t="s">
        <v>434</v>
      </c>
      <c r="L218" s="136" t="s">
        <v>432</v>
      </c>
      <c r="M218" s="96" t="n">
        <v>19</v>
      </c>
      <c r="N218" s="97" t="n">
        <f aca="false">(D218*G218)*B218</f>
        <v>0</v>
      </c>
    </row>
    <row r="219" customFormat="false" ht="12.75" hidden="false" customHeight="false" outlineLevel="0" collapsed="false">
      <c r="A219" s="98" t="s">
        <v>435</v>
      </c>
      <c r="B219" s="156"/>
      <c r="C219" s="99" t="s">
        <v>29</v>
      </c>
      <c r="D219" s="87" t="n">
        <v>15</v>
      </c>
      <c r="E219" s="88" t="n">
        <v>1</v>
      </c>
      <c r="F219" s="89" t="n">
        <f aca="false">G219*130</f>
        <v>143</v>
      </c>
      <c r="G219" s="100" t="n">
        <v>1.1</v>
      </c>
      <c r="H219" s="91" t="n">
        <v>1</v>
      </c>
      <c r="I219" s="92" t="s">
        <v>30</v>
      </c>
      <c r="J219" s="101"/>
      <c r="K219" s="102" t="s">
        <v>436</v>
      </c>
      <c r="L219" s="136" t="s">
        <v>432</v>
      </c>
      <c r="M219" s="96" t="n">
        <v>19</v>
      </c>
      <c r="N219" s="97" t="n">
        <f aca="false">(D219*G219)*B219</f>
        <v>0</v>
      </c>
    </row>
    <row r="220" customFormat="false" ht="12.75" hidden="false" customHeight="false" outlineLevel="0" collapsed="false">
      <c r="A220" s="98" t="s">
        <v>437</v>
      </c>
      <c r="B220" s="156"/>
      <c r="C220" s="118" t="s">
        <v>29</v>
      </c>
      <c r="D220" s="110" t="n">
        <v>15</v>
      </c>
      <c r="E220" s="111" t="n">
        <v>1</v>
      </c>
      <c r="F220" s="89" t="n">
        <f aca="false">G220*130</f>
        <v>206.7</v>
      </c>
      <c r="G220" s="119" t="n">
        <v>1.59</v>
      </c>
      <c r="H220" s="113" t="n">
        <v>1</v>
      </c>
      <c r="I220" s="114" t="s">
        <v>30</v>
      </c>
      <c r="J220" s="120"/>
      <c r="K220" s="121" t="s">
        <v>438</v>
      </c>
      <c r="L220" s="132" t="s">
        <v>432</v>
      </c>
      <c r="M220" s="96" t="n">
        <v>19</v>
      </c>
      <c r="N220" s="97" t="n">
        <f aca="false">(D220*G220)*B220</f>
        <v>0</v>
      </c>
    </row>
    <row r="221" customFormat="false" ht="18" hidden="false" customHeight="false" outlineLevel="0" collapsed="false">
      <c r="A221" s="157"/>
      <c r="B221" s="67"/>
      <c r="C221" s="158"/>
      <c r="D221" s="68"/>
      <c r="E221" s="67"/>
      <c r="F221" s="89"/>
      <c r="G221" s="70"/>
      <c r="H221" s="71"/>
      <c r="I221" s="72"/>
      <c r="J221" s="159" t="s">
        <v>439</v>
      </c>
      <c r="K221" s="159"/>
      <c r="L221" s="67"/>
      <c r="M221" s="74"/>
      <c r="N221" s="75" t="s">
        <v>5</v>
      </c>
    </row>
    <row r="222" customFormat="false" ht="12.75" hidden="false" customHeight="false" outlineLevel="0" collapsed="false">
      <c r="A222" s="157"/>
      <c r="B222" s="67"/>
      <c r="C222" s="158"/>
      <c r="D222" s="68"/>
      <c r="E222" s="67"/>
      <c r="F222" s="89"/>
      <c r="G222" s="70"/>
      <c r="H222" s="71"/>
      <c r="I222" s="72"/>
      <c r="J222" s="77"/>
      <c r="K222" s="80" t="s">
        <v>27</v>
      </c>
      <c r="L222" s="67"/>
      <c r="M222" s="74"/>
      <c r="N222" s="75" t="s">
        <v>5</v>
      </c>
    </row>
    <row r="223" customFormat="false" ht="12.75" hidden="false" customHeight="false" outlineLevel="0" collapsed="false">
      <c r="A223" s="160" t="n">
        <v>12001</v>
      </c>
      <c r="B223" s="147"/>
      <c r="C223" s="87" t="s">
        <v>29</v>
      </c>
      <c r="D223" s="87" t="n">
        <v>20</v>
      </c>
      <c r="E223" s="88" t="n">
        <v>5</v>
      </c>
      <c r="F223" s="89" t="n">
        <f aca="false">G223*130</f>
        <v>96.2</v>
      </c>
      <c r="G223" s="100" t="n">
        <v>0.74</v>
      </c>
      <c r="H223" s="91" t="n">
        <v>1</v>
      </c>
      <c r="I223" s="92" t="s">
        <v>30</v>
      </c>
      <c r="J223" s="101" t="s">
        <v>31</v>
      </c>
      <c r="K223" s="161" t="s">
        <v>440</v>
      </c>
      <c r="L223" s="136" t="s">
        <v>441</v>
      </c>
      <c r="M223" s="162" t="n">
        <v>21</v>
      </c>
      <c r="N223" s="97" t="n">
        <f aca="false">(D223*G223)*B223</f>
        <v>0</v>
      </c>
    </row>
    <row r="224" customFormat="false" ht="12.75" hidden="false" customHeight="false" outlineLevel="0" collapsed="false">
      <c r="A224" s="160" t="n">
        <v>12002</v>
      </c>
      <c r="B224" s="147"/>
      <c r="C224" s="87" t="s">
        <v>29</v>
      </c>
      <c r="D224" s="87" t="n">
        <v>20</v>
      </c>
      <c r="E224" s="88" t="n">
        <v>5</v>
      </c>
      <c r="F224" s="89" t="n">
        <f aca="false">G224*130</f>
        <v>96.2</v>
      </c>
      <c r="G224" s="100" t="n">
        <v>0.74</v>
      </c>
      <c r="H224" s="91" t="n">
        <v>1</v>
      </c>
      <c r="I224" s="92" t="s">
        <v>30</v>
      </c>
      <c r="J224" s="101" t="s">
        <v>31</v>
      </c>
      <c r="K224" s="161" t="s">
        <v>151</v>
      </c>
      <c r="L224" s="136" t="s">
        <v>441</v>
      </c>
      <c r="M224" s="162" t="n">
        <v>21</v>
      </c>
      <c r="N224" s="97" t="n">
        <f aca="false">(D224*G224)*B224</f>
        <v>0</v>
      </c>
    </row>
    <row r="225" customFormat="false" ht="12.75" hidden="false" customHeight="false" outlineLevel="0" collapsed="false">
      <c r="A225" s="160" t="n">
        <v>12003</v>
      </c>
      <c r="B225" s="147"/>
      <c r="C225" s="87" t="s">
        <v>29</v>
      </c>
      <c r="D225" s="87" t="n">
        <v>20</v>
      </c>
      <c r="E225" s="88" t="n">
        <v>5</v>
      </c>
      <c r="F225" s="89" t="n">
        <f aca="false">G225*130</f>
        <v>98.8</v>
      </c>
      <c r="G225" s="100" t="n">
        <v>0.76</v>
      </c>
      <c r="H225" s="91" t="n">
        <v>1</v>
      </c>
      <c r="I225" s="92" t="s">
        <v>30</v>
      </c>
      <c r="J225" s="101" t="s">
        <v>31</v>
      </c>
      <c r="K225" s="161" t="s">
        <v>442</v>
      </c>
      <c r="L225" s="136" t="s">
        <v>441</v>
      </c>
      <c r="M225" s="162" t="n">
        <v>21</v>
      </c>
      <c r="N225" s="97" t="n">
        <f aca="false">(D225*G225)*B225</f>
        <v>0</v>
      </c>
    </row>
    <row r="226" customFormat="false" ht="12.75" hidden="false" customHeight="false" outlineLevel="0" collapsed="false">
      <c r="A226" s="160" t="n">
        <v>12004</v>
      </c>
      <c r="B226" s="147"/>
      <c r="C226" s="87" t="s">
        <v>29</v>
      </c>
      <c r="D226" s="87" t="n">
        <v>20</v>
      </c>
      <c r="E226" s="88" t="n">
        <v>5</v>
      </c>
      <c r="F226" s="89" t="n">
        <f aca="false">G226*130</f>
        <v>88.4</v>
      </c>
      <c r="G226" s="100" t="n">
        <v>0.68</v>
      </c>
      <c r="H226" s="91" t="n">
        <v>1</v>
      </c>
      <c r="I226" s="92" t="s">
        <v>30</v>
      </c>
      <c r="J226" s="101" t="s">
        <v>31</v>
      </c>
      <c r="K226" s="161" t="s">
        <v>154</v>
      </c>
      <c r="L226" s="136" t="s">
        <v>441</v>
      </c>
      <c r="M226" s="162" t="n">
        <v>21</v>
      </c>
      <c r="N226" s="97" t="n">
        <f aca="false">(D226*G226)*B226</f>
        <v>0</v>
      </c>
    </row>
    <row r="227" customFormat="false" ht="12.75" hidden="false" customHeight="false" outlineLevel="0" collapsed="false">
      <c r="A227" s="160" t="n">
        <v>12005</v>
      </c>
      <c r="B227" s="147"/>
      <c r="C227" s="87" t="s">
        <v>29</v>
      </c>
      <c r="D227" s="87" t="n">
        <v>20</v>
      </c>
      <c r="E227" s="88" t="n">
        <v>5</v>
      </c>
      <c r="F227" s="89" t="n">
        <f aca="false">G227*130</f>
        <v>96.2</v>
      </c>
      <c r="G227" s="100" t="n">
        <v>0.74</v>
      </c>
      <c r="H227" s="91" t="n">
        <v>1</v>
      </c>
      <c r="I227" s="92" t="s">
        <v>30</v>
      </c>
      <c r="J227" s="101" t="s">
        <v>31</v>
      </c>
      <c r="K227" s="161" t="s">
        <v>443</v>
      </c>
      <c r="L227" s="136" t="s">
        <v>441</v>
      </c>
      <c r="M227" s="162" t="n">
        <v>21</v>
      </c>
      <c r="N227" s="97" t="n">
        <f aca="false">(D227*G227)*B227</f>
        <v>0</v>
      </c>
    </row>
    <row r="228" customFormat="false" ht="12.75" hidden="false" customHeight="false" outlineLevel="0" collapsed="false">
      <c r="A228" s="160" t="n">
        <v>12006</v>
      </c>
      <c r="B228" s="147"/>
      <c r="C228" s="87" t="s">
        <v>29</v>
      </c>
      <c r="D228" s="87" t="n">
        <v>20</v>
      </c>
      <c r="E228" s="88" t="n">
        <v>5</v>
      </c>
      <c r="F228" s="89" t="n">
        <f aca="false">G228*130</f>
        <v>92.3</v>
      </c>
      <c r="G228" s="100" t="n">
        <v>0.71</v>
      </c>
      <c r="H228" s="91" t="n">
        <v>1</v>
      </c>
      <c r="I228" s="92" t="s">
        <v>30</v>
      </c>
      <c r="J228" s="101" t="s">
        <v>31</v>
      </c>
      <c r="K228" s="161" t="s">
        <v>444</v>
      </c>
      <c r="L228" s="136" t="s">
        <v>441</v>
      </c>
      <c r="M228" s="162" t="n">
        <v>21</v>
      </c>
      <c r="N228" s="97" t="n">
        <f aca="false">(D228*G228)*B228</f>
        <v>0</v>
      </c>
    </row>
    <row r="229" customFormat="false" ht="12.75" hidden="false" customHeight="false" outlineLevel="0" collapsed="false">
      <c r="A229" s="160" t="n">
        <v>12007</v>
      </c>
      <c r="B229" s="147"/>
      <c r="C229" s="87" t="s">
        <v>29</v>
      </c>
      <c r="D229" s="87" t="n">
        <v>20</v>
      </c>
      <c r="E229" s="88" t="n">
        <v>5</v>
      </c>
      <c r="F229" s="89" t="n">
        <f aca="false">G229*130</f>
        <v>92.3</v>
      </c>
      <c r="G229" s="100" t="n">
        <v>0.71</v>
      </c>
      <c r="H229" s="91" t="n">
        <v>1</v>
      </c>
      <c r="I229" s="92" t="s">
        <v>30</v>
      </c>
      <c r="J229" s="101" t="s">
        <v>31</v>
      </c>
      <c r="K229" s="161" t="s">
        <v>445</v>
      </c>
      <c r="L229" s="136" t="s">
        <v>441</v>
      </c>
      <c r="M229" s="162" t="n">
        <v>21</v>
      </c>
      <c r="N229" s="97" t="n">
        <f aca="false">(D229*G229)*B229</f>
        <v>0</v>
      </c>
    </row>
    <row r="230" customFormat="false" ht="12.75" hidden="false" customHeight="false" outlineLevel="0" collapsed="false">
      <c r="A230" s="160" t="n">
        <v>12008</v>
      </c>
      <c r="B230" s="147"/>
      <c r="C230" s="87" t="s">
        <v>29</v>
      </c>
      <c r="D230" s="87" t="n">
        <v>20</v>
      </c>
      <c r="E230" s="88" t="n">
        <v>5</v>
      </c>
      <c r="F230" s="89" t="n">
        <f aca="false">G230*130</f>
        <v>88.4</v>
      </c>
      <c r="G230" s="100" t="n">
        <v>0.68</v>
      </c>
      <c r="H230" s="91" t="n">
        <v>1</v>
      </c>
      <c r="I230" s="92" t="s">
        <v>30</v>
      </c>
      <c r="J230" s="101" t="s">
        <v>31</v>
      </c>
      <c r="K230" s="161" t="s">
        <v>32</v>
      </c>
      <c r="L230" s="136" t="s">
        <v>441</v>
      </c>
      <c r="M230" s="162" t="n">
        <v>21</v>
      </c>
      <c r="N230" s="97" t="n">
        <f aca="false">(D230*G230)*B230</f>
        <v>0</v>
      </c>
    </row>
    <row r="231" customFormat="false" ht="12.75" hidden="false" customHeight="false" outlineLevel="0" collapsed="false">
      <c r="A231" s="160" t="n">
        <v>12010</v>
      </c>
      <c r="B231" s="147"/>
      <c r="C231" s="87" t="s">
        <v>29</v>
      </c>
      <c r="D231" s="87" t="n">
        <v>20</v>
      </c>
      <c r="E231" s="88" t="n">
        <v>5</v>
      </c>
      <c r="F231" s="89" t="n">
        <f aca="false">G231*130</f>
        <v>92.3</v>
      </c>
      <c r="G231" s="100" t="n">
        <v>0.71</v>
      </c>
      <c r="H231" s="91" t="n">
        <v>1</v>
      </c>
      <c r="I231" s="92" t="s">
        <v>30</v>
      </c>
      <c r="J231" s="101" t="s">
        <v>31</v>
      </c>
      <c r="K231" s="161" t="s">
        <v>446</v>
      </c>
      <c r="L231" s="136" t="s">
        <v>441</v>
      </c>
      <c r="M231" s="162" t="n">
        <v>21</v>
      </c>
      <c r="N231" s="97" t="n">
        <f aca="false">(D231*G231)*B231</f>
        <v>0</v>
      </c>
    </row>
    <row r="232" customFormat="false" ht="12.75" hidden="false" customHeight="false" outlineLevel="0" collapsed="false">
      <c r="A232" s="160" t="n">
        <v>12011</v>
      </c>
      <c r="B232" s="86"/>
      <c r="C232" s="87" t="s">
        <v>29</v>
      </c>
      <c r="D232" s="87" t="n">
        <v>20</v>
      </c>
      <c r="E232" s="88" t="n">
        <v>5</v>
      </c>
      <c r="F232" s="89" t="n">
        <f aca="false">G232*130</f>
        <v>87.1</v>
      </c>
      <c r="G232" s="100" t="n">
        <v>0.67</v>
      </c>
      <c r="H232" s="91" t="n">
        <v>1</v>
      </c>
      <c r="I232" s="92" t="s">
        <v>30</v>
      </c>
      <c r="J232" s="101" t="s">
        <v>31</v>
      </c>
      <c r="K232" s="161" t="s">
        <v>447</v>
      </c>
      <c r="L232" s="136" t="s">
        <v>441</v>
      </c>
      <c r="M232" s="162" t="n">
        <v>21</v>
      </c>
      <c r="N232" s="97" t="n">
        <f aca="false">(D232*G232)*B232</f>
        <v>0</v>
      </c>
    </row>
    <row r="233" customFormat="false" ht="12.75" hidden="false" customHeight="false" outlineLevel="0" collapsed="false">
      <c r="A233" s="160" t="n">
        <v>12012</v>
      </c>
      <c r="B233" s="86"/>
      <c r="C233" s="87" t="s">
        <v>29</v>
      </c>
      <c r="D233" s="87" t="n">
        <v>20</v>
      </c>
      <c r="E233" s="88" t="n">
        <v>5</v>
      </c>
      <c r="F233" s="89" t="n">
        <f aca="false">G233*130</f>
        <v>92.3</v>
      </c>
      <c r="G233" s="100" t="n">
        <v>0.71</v>
      </c>
      <c r="H233" s="91" t="n">
        <v>1</v>
      </c>
      <c r="I233" s="92" t="s">
        <v>30</v>
      </c>
      <c r="J233" s="101" t="s">
        <v>31</v>
      </c>
      <c r="K233" s="161" t="s">
        <v>448</v>
      </c>
      <c r="L233" s="136" t="s">
        <v>441</v>
      </c>
      <c r="M233" s="162" t="n">
        <v>21</v>
      </c>
      <c r="N233" s="97" t="n">
        <f aca="false">(D233*G233)*B233</f>
        <v>0</v>
      </c>
    </row>
    <row r="234" customFormat="false" ht="12.75" hidden="false" customHeight="false" outlineLevel="0" collapsed="false">
      <c r="A234" s="160" t="n">
        <v>12009</v>
      </c>
      <c r="B234" s="147"/>
      <c r="C234" s="87" t="s">
        <v>29</v>
      </c>
      <c r="D234" s="87" t="n">
        <v>20</v>
      </c>
      <c r="E234" s="88" t="n">
        <v>5</v>
      </c>
      <c r="F234" s="89" t="n">
        <f aca="false">G234*130</f>
        <v>87.1</v>
      </c>
      <c r="G234" s="100" t="n">
        <v>0.67</v>
      </c>
      <c r="H234" s="91" t="n">
        <v>1</v>
      </c>
      <c r="I234" s="92" t="s">
        <v>30</v>
      </c>
      <c r="J234" s="101" t="s">
        <v>31</v>
      </c>
      <c r="K234" s="161" t="s">
        <v>216</v>
      </c>
      <c r="L234" s="136" t="s">
        <v>441</v>
      </c>
      <c r="M234" s="162" t="n">
        <v>21</v>
      </c>
      <c r="N234" s="97" t="n">
        <f aca="false">(D234*G234)*B234</f>
        <v>0</v>
      </c>
    </row>
    <row r="235" customFormat="false" ht="12.75" hidden="false" customHeight="false" outlineLevel="0" collapsed="false">
      <c r="A235" s="160" t="n">
        <v>12015</v>
      </c>
      <c r="B235" s="147"/>
      <c r="C235" s="87" t="s">
        <v>29</v>
      </c>
      <c r="D235" s="87" t="n">
        <v>20</v>
      </c>
      <c r="E235" s="88" t="n">
        <v>5</v>
      </c>
      <c r="F235" s="89" t="n">
        <f aca="false">G235*130</f>
        <v>87.1</v>
      </c>
      <c r="G235" s="100" t="n">
        <v>0.67</v>
      </c>
      <c r="H235" s="91" t="n">
        <v>1</v>
      </c>
      <c r="I235" s="92" t="s">
        <v>30</v>
      </c>
      <c r="J235" s="101" t="s">
        <v>158</v>
      </c>
      <c r="K235" s="161" t="s">
        <v>449</v>
      </c>
      <c r="L235" s="136" t="s">
        <v>441</v>
      </c>
      <c r="M235" s="162" t="n">
        <v>21</v>
      </c>
      <c r="N235" s="97" t="n">
        <f aca="false">(D235*G235)*B235</f>
        <v>0</v>
      </c>
    </row>
    <row r="236" customFormat="false" ht="12.75" hidden="false" customHeight="false" outlineLevel="0" collapsed="false">
      <c r="A236" s="160" t="n">
        <v>12016</v>
      </c>
      <c r="B236" s="147"/>
      <c r="C236" s="87" t="s">
        <v>29</v>
      </c>
      <c r="D236" s="87" t="n">
        <v>20</v>
      </c>
      <c r="E236" s="88" t="n">
        <v>5</v>
      </c>
      <c r="F236" s="89" t="n">
        <f aca="false">G236*130</f>
        <v>96.2</v>
      </c>
      <c r="G236" s="100" t="n">
        <v>0.74</v>
      </c>
      <c r="H236" s="91" t="n">
        <v>1</v>
      </c>
      <c r="I236" s="92" t="s">
        <v>30</v>
      </c>
      <c r="J236" s="101" t="s">
        <v>158</v>
      </c>
      <c r="K236" s="161" t="s">
        <v>450</v>
      </c>
      <c r="L236" s="136" t="s">
        <v>441</v>
      </c>
      <c r="M236" s="162" t="n">
        <v>21</v>
      </c>
      <c r="N236" s="97" t="n">
        <f aca="false">(D236*G236)*B236</f>
        <v>0</v>
      </c>
    </row>
    <row r="237" customFormat="false" ht="12.75" hidden="false" customHeight="false" outlineLevel="0" collapsed="false">
      <c r="A237" s="160" t="n">
        <v>12017</v>
      </c>
      <c r="B237" s="147"/>
      <c r="C237" s="87" t="s">
        <v>29</v>
      </c>
      <c r="D237" s="87" t="n">
        <v>20</v>
      </c>
      <c r="E237" s="88" t="n">
        <v>5</v>
      </c>
      <c r="F237" s="89" t="n">
        <f aca="false">G237*130</f>
        <v>96.2</v>
      </c>
      <c r="G237" s="100" t="n">
        <v>0.74</v>
      </c>
      <c r="H237" s="91" t="n">
        <v>1</v>
      </c>
      <c r="I237" s="92" t="s">
        <v>30</v>
      </c>
      <c r="J237" s="101" t="s">
        <v>158</v>
      </c>
      <c r="K237" s="161" t="s">
        <v>451</v>
      </c>
      <c r="L237" s="136" t="s">
        <v>441</v>
      </c>
      <c r="M237" s="162" t="n">
        <v>21</v>
      </c>
      <c r="N237" s="97" t="n">
        <f aca="false">(D237*G237)*B237</f>
        <v>0</v>
      </c>
    </row>
    <row r="238" customFormat="false" ht="12.75" hidden="false" customHeight="false" outlineLevel="0" collapsed="false">
      <c r="A238" s="160" t="n">
        <v>12018</v>
      </c>
      <c r="B238" s="147"/>
      <c r="C238" s="87" t="s">
        <v>29</v>
      </c>
      <c r="D238" s="87" t="n">
        <v>20</v>
      </c>
      <c r="E238" s="88" t="n">
        <v>5</v>
      </c>
      <c r="F238" s="89" t="n">
        <f aca="false">G238*130</f>
        <v>92.3</v>
      </c>
      <c r="G238" s="100" t="n">
        <v>0.71</v>
      </c>
      <c r="H238" s="91" t="n">
        <v>1</v>
      </c>
      <c r="I238" s="92" t="s">
        <v>30</v>
      </c>
      <c r="J238" s="101" t="s">
        <v>158</v>
      </c>
      <c r="K238" s="161" t="s">
        <v>452</v>
      </c>
      <c r="L238" s="136" t="s">
        <v>441</v>
      </c>
      <c r="M238" s="162" t="n">
        <v>21</v>
      </c>
      <c r="N238" s="97" t="n">
        <f aca="false">(D238*G238)*B238</f>
        <v>0</v>
      </c>
    </row>
    <row r="239" customFormat="false" ht="12.75" hidden="false" customHeight="false" outlineLevel="0" collapsed="false">
      <c r="A239" s="160" t="n">
        <v>12019</v>
      </c>
      <c r="B239" s="147"/>
      <c r="C239" s="87" t="s">
        <v>29</v>
      </c>
      <c r="D239" s="87" t="n">
        <v>20</v>
      </c>
      <c r="E239" s="88" t="n">
        <v>5</v>
      </c>
      <c r="F239" s="89" t="n">
        <f aca="false">G239*130</f>
        <v>96.2</v>
      </c>
      <c r="G239" s="100" t="n">
        <v>0.74</v>
      </c>
      <c r="H239" s="91" t="n">
        <v>1</v>
      </c>
      <c r="I239" s="92" t="s">
        <v>30</v>
      </c>
      <c r="J239" s="101" t="s">
        <v>158</v>
      </c>
      <c r="K239" s="161" t="s">
        <v>161</v>
      </c>
      <c r="L239" s="136" t="s">
        <v>441</v>
      </c>
      <c r="M239" s="162" t="n">
        <v>22</v>
      </c>
      <c r="N239" s="97" t="n">
        <f aca="false">(D239*G239)*B239</f>
        <v>0</v>
      </c>
    </row>
    <row r="240" customFormat="false" ht="12.75" hidden="false" customHeight="false" outlineLevel="0" collapsed="false">
      <c r="A240" s="160" t="n">
        <v>12020</v>
      </c>
      <c r="B240" s="147"/>
      <c r="C240" s="87" t="s">
        <v>29</v>
      </c>
      <c r="D240" s="87" t="n">
        <v>20</v>
      </c>
      <c r="E240" s="88" t="n">
        <v>5</v>
      </c>
      <c r="F240" s="89" t="n">
        <f aca="false">G240*130</f>
        <v>98.8</v>
      </c>
      <c r="G240" s="100" t="n">
        <v>0.76</v>
      </c>
      <c r="H240" s="91" t="n">
        <v>1</v>
      </c>
      <c r="I240" s="92" t="s">
        <v>30</v>
      </c>
      <c r="J240" s="101" t="s">
        <v>158</v>
      </c>
      <c r="K240" s="161" t="s">
        <v>163</v>
      </c>
      <c r="L240" s="136" t="s">
        <v>441</v>
      </c>
      <c r="M240" s="162" t="n">
        <v>22</v>
      </c>
      <c r="N240" s="97" t="n">
        <f aca="false">(D240*G240)*B240</f>
        <v>0</v>
      </c>
    </row>
    <row r="241" customFormat="false" ht="12.75" hidden="false" customHeight="false" outlineLevel="0" collapsed="false">
      <c r="A241" s="160" t="n">
        <v>12021</v>
      </c>
      <c r="B241" s="86"/>
      <c r="C241" s="87" t="s">
        <v>29</v>
      </c>
      <c r="D241" s="87" t="n">
        <v>20</v>
      </c>
      <c r="E241" s="88" t="n">
        <v>5</v>
      </c>
      <c r="F241" s="89" t="n">
        <f aca="false">G241*130</f>
        <v>92.3</v>
      </c>
      <c r="G241" s="100" t="n">
        <v>0.71</v>
      </c>
      <c r="H241" s="91" t="n">
        <v>1</v>
      </c>
      <c r="I241" s="92" t="s">
        <v>30</v>
      </c>
      <c r="J241" s="101" t="s">
        <v>158</v>
      </c>
      <c r="K241" s="161" t="s">
        <v>453</v>
      </c>
      <c r="L241" s="136" t="s">
        <v>441</v>
      </c>
      <c r="M241" s="162" t="n">
        <v>22</v>
      </c>
      <c r="N241" s="97" t="n">
        <f aca="false">(D241*G241)*B241</f>
        <v>0</v>
      </c>
    </row>
    <row r="242" customFormat="false" ht="12.75" hidden="false" customHeight="false" outlineLevel="0" collapsed="false">
      <c r="A242" s="160" t="n">
        <v>12025</v>
      </c>
      <c r="B242" s="86"/>
      <c r="C242" s="87" t="s">
        <v>29</v>
      </c>
      <c r="D242" s="87" t="n">
        <v>20</v>
      </c>
      <c r="E242" s="88" t="n">
        <v>5</v>
      </c>
      <c r="F242" s="89" t="n">
        <f aca="false">G242*130</f>
        <v>96.2</v>
      </c>
      <c r="G242" s="100" t="n">
        <v>0.74</v>
      </c>
      <c r="H242" s="91" t="n">
        <v>1</v>
      </c>
      <c r="I242" s="92" t="s">
        <v>30</v>
      </c>
      <c r="J242" s="101" t="s">
        <v>39</v>
      </c>
      <c r="K242" s="161" t="s">
        <v>454</v>
      </c>
      <c r="L242" s="136" t="s">
        <v>441</v>
      </c>
      <c r="M242" s="162" t="n">
        <v>22</v>
      </c>
      <c r="N242" s="97" t="n">
        <f aca="false">(D242*G242)*B242</f>
        <v>0</v>
      </c>
    </row>
    <row r="243" customFormat="false" ht="12.75" hidden="false" customHeight="false" outlineLevel="0" collapsed="false">
      <c r="A243" s="160" t="n">
        <v>12026</v>
      </c>
      <c r="B243" s="86"/>
      <c r="C243" s="87" t="s">
        <v>29</v>
      </c>
      <c r="D243" s="87" t="n">
        <v>20</v>
      </c>
      <c r="E243" s="88" t="n">
        <v>5</v>
      </c>
      <c r="F243" s="89" t="n">
        <f aca="false">G243*130</f>
        <v>92.3</v>
      </c>
      <c r="G243" s="100" t="n">
        <v>0.71</v>
      </c>
      <c r="H243" s="91" t="n">
        <v>1</v>
      </c>
      <c r="I243" s="92" t="s">
        <v>30</v>
      </c>
      <c r="J243" s="101" t="s">
        <v>39</v>
      </c>
      <c r="K243" s="161" t="s">
        <v>455</v>
      </c>
      <c r="L243" s="136" t="s">
        <v>441</v>
      </c>
      <c r="M243" s="162" t="n">
        <v>22</v>
      </c>
      <c r="N243" s="97" t="n">
        <f aca="false">(D243*G243)*B243</f>
        <v>0</v>
      </c>
    </row>
    <row r="244" customFormat="false" ht="12.75" hidden="false" customHeight="false" outlineLevel="0" collapsed="false">
      <c r="A244" s="160" t="n">
        <v>12027</v>
      </c>
      <c r="B244" s="86"/>
      <c r="C244" s="87" t="s">
        <v>29</v>
      </c>
      <c r="D244" s="87" t="n">
        <v>20</v>
      </c>
      <c r="E244" s="88" t="n">
        <v>5</v>
      </c>
      <c r="F244" s="89" t="n">
        <f aca="false">G244*130</f>
        <v>96.2</v>
      </c>
      <c r="G244" s="100" t="n">
        <v>0.74</v>
      </c>
      <c r="H244" s="91" t="n">
        <v>1</v>
      </c>
      <c r="I244" s="92" t="s">
        <v>30</v>
      </c>
      <c r="J244" s="101" t="s">
        <v>39</v>
      </c>
      <c r="K244" s="161" t="s">
        <v>173</v>
      </c>
      <c r="L244" s="136" t="s">
        <v>441</v>
      </c>
      <c r="M244" s="162" t="n">
        <v>22</v>
      </c>
      <c r="N244" s="97" t="n">
        <f aca="false">(D244*G244)*B244</f>
        <v>0</v>
      </c>
    </row>
    <row r="245" customFormat="false" ht="12.75" hidden="false" customHeight="false" outlineLevel="0" collapsed="false">
      <c r="A245" s="160" t="n">
        <v>12028</v>
      </c>
      <c r="B245" s="86"/>
      <c r="C245" s="87" t="s">
        <v>29</v>
      </c>
      <c r="D245" s="87" t="n">
        <v>20</v>
      </c>
      <c r="E245" s="88" t="n">
        <v>5</v>
      </c>
      <c r="F245" s="89" t="n">
        <f aca="false">G245*130</f>
        <v>92.3</v>
      </c>
      <c r="G245" s="100" t="n">
        <v>0.71</v>
      </c>
      <c r="H245" s="91" t="n">
        <v>1</v>
      </c>
      <c r="I245" s="92" t="s">
        <v>30</v>
      </c>
      <c r="J245" s="101" t="s">
        <v>39</v>
      </c>
      <c r="K245" s="161" t="s">
        <v>456</v>
      </c>
      <c r="L245" s="136" t="s">
        <v>441</v>
      </c>
      <c r="M245" s="162" t="n">
        <v>22</v>
      </c>
      <c r="N245" s="97" t="n">
        <f aca="false">(D245*G245)*B245</f>
        <v>0</v>
      </c>
    </row>
    <row r="246" customFormat="false" ht="12.75" hidden="false" customHeight="false" outlineLevel="0" collapsed="false">
      <c r="A246" s="160" t="n">
        <v>12029</v>
      </c>
      <c r="B246" s="86"/>
      <c r="C246" s="87" t="s">
        <v>29</v>
      </c>
      <c r="D246" s="87" t="n">
        <v>20</v>
      </c>
      <c r="E246" s="88" t="n">
        <v>5</v>
      </c>
      <c r="F246" s="89" t="n">
        <f aca="false">G246*130</f>
        <v>114.4</v>
      </c>
      <c r="G246" s="100" t="n">
        <v>0.88</v>
      </c>
      <c r="H246" s="91" t="n">
        <v>1</v>
      </c>
      <c r="I246" s="92" t="s">
        <v>30</v>
      </c>
      <c r="J246" s="101" t="s">
        <v>39</v>
      </c>
      <c r="K246" s="161" t="s">
        <v>457</v>
      </c>
      <c r="L246" s="136" t="s">
        <v>441</v>
      </c>
      <c r="M246" s="162" t="n">
        <v>22</v>
      </c>
      <c r="N246" s="97" t="n">
        <f aca="false">(D246*G246)*B246</f>
        <v>0</v>
      </c>
    </row>
    <row r="247" customFormat="false" ht="12.75" hidden="false" customHeight="false" outlineLevel="0" collapsed="false">
      <c r="A247" s="160" t="n">
        <v>12030</v>
      </c>
      <c r="B247" s="86"/>
      <c r="C247" s="87" t="s">
        <v>29</v>
      </c>
      <c r="D247" s="87" t="n">
        <v>20</v>
      </c>
      <c r="E247" s="88" t="n">
        <v>5</v>
      </c>
      <c r="F247" s="89" t="n">
        <f aca="false">G247*130</f>
        <v>96.2</v>
      </c>
      <c r="G247" s="100" t="n">
        <v>0.74</v>
      </c>
      <c r="H247" s="91" t="n">
        <v>1</v>
      </c>
      <c r="I247" s="92" t="s">
        <v>30</v>
      </c>
      <c r="J247" s="101" t="s">
        <v>39</v>
      </c>
      <c r="K247" s="161" t="s">
        <v>458</v>
      </c>
      <c r="L247" s="136" t="s">
        <v>441</v>
      </c>
      <c r="M247" s="162" t="n">
        <v>22</v>
      </c>
      <c r="N247" s="97" t="n">
        <f aca="false">(D247*G247)*B247</f>
        <v>0</v>
      </c>
    </row>
    <row r="248" customFormat="false" ht="12.75" hidden="false" customHeight="false" outlineLevel="0" collapsed="false">
      <c r="A248" s="160" t="n">
        <v>12031</v>
      </c>
      <c r="B248" s="86"/>
      <c r="C248" s="87" t="s">
        <v>29</v>
      </c>
      <c r="D248" s="87" t="n">
        <v>20</v>
      </c>
      <c r="E248" s="88" t="n">
        <v>5</v>
      </c>
      <c r="F248" s="89" t="n">
        <f aca="false">G248*130</f>
        <v>87.1</v>
      </c>
      <c r="G248" s="100" t="n">
        <v>0.67</v>
      </c>
      <c r="H248" s="91" t="n">
        <v>1</v>
      </c>
      <c r="I248" s="92" t="s">
        <v>30</v>
      </c>
      <c r="J248" s="101" t="s">
        <v>39</v>
      </c>
      <c r="K248" s="161" t="s">
        <v>459</v>
      </c>
      <c r="L248" s="136" t="s">
        <v>441</v>
      </c>
      <c r="M248" s="162" t="n">
        <v>22</v>
      </c>
      <c r="N248" s="97" t="n">
        <f aca="false">(D248*G248)*B248</f>
        <v>0</v>
      </c>
    </row>
    <row r="249" customFormat="false" ht="12.75" hidden="false" customHeight="false" outlineLevel="0" collapsed="false">
      <c r="A249" s="160" t="n">
        <v>12033</v>
      </c>
      <c r="B249" s="86"/>
      <c r="C249" s="87" t="s">
        <v>29</v>
      </c>
      <c r="D249" s="87" t="n">
        <v>20</v>
      </c>
      <c r="E249" s="88" t="n">
        <v>5</v>
      </c>
      <c r="F249" s="89" t="n">
        <f aca="false">G249*130</f>
        <v>92.3</v>
      </c>
      <c r="G249" s="100" t="n">
        <v>0.71</v>
      </c>
      <c r="H249" s="91" t="n">
        <v>1</v>
      </c>
      <c r="I249" s="92" t="s">
        <v>30</v>
      </c>
      <c r="J249" s="101" t="s">
        <v>39</v>
      </c>
      <c r="K249" s="161" t="s">
        <v>460</v>
      </c>
      <c r="L249" s="136" t="s">
        <v>441</v>
      </c>
      <c r="M249" s="162" t="n">
        <v>22</v>
      </c>
      <c r="N249" s="97" t="n">
        <f aca="false">(D249*G249)*B249</f>
        <v>0</v>
      </c>
    </row>
    <row r="250" customFormat="false" ht="12.75" hidden="false" customHeight="false" outlineLevel="0" collapsed="false">
      <c r="A250" s="160" t="n">
        <v>12034</v>
      </c>
      <c r="B250" s="86"/>
      <c r="C250" s="87" t="s">
        <v>29</v>
      </c>
      <c r="D250" s="87" t="n">
        <v>20</v>
      </c>
      <c r="E250" s="88" t="n">
        <v>5</v>
      </c>
      <c r="F250" s="89" t="n">
        <f aca="false">G250*130</f>
        <v>96.2</v>
      </c>
      <c r="G250" s="100" t="n">
        <v>0.74</v>
      </c>
      <c r="H250" s="91" t="n">
        <v>1</v>
      </c>
      <c r="I250" s="92" t="s">
        <v>30</v>
      </c>
      <c r="J250" s="101" t="s">
        <v>39</v>
      </c>
      <c r="K250" s="161" t="s">
        <v>40</v>
      </c>
      <c r="L250" s="136" t="s">
        <v>441</v>
      </c>
      <c r="M250" s="162" t="n">
        <v>22</v>
      </c>
      <c r="N250" s="97" t="n">
        <f aca="false">(D250*G250)*B250</f>
        <v>0</v>
      </c>
    </row>
    <row r="251" customFormat="false" ht="12.75" hidden="false" customHeight="false" outlineLevel="0" collapsed="false">
      <c r="A251" s="160" t="n">
        <v>12035</v>
      </c>
      <c r="B251" s="86"/>
      <c r="C251" s="87" t="s">
        <v>29</v>
      </c>
      <c r="D251" s="87" t="n">
        <v>20</v>
      </c>
      <c r="E251" s="88" t="n">
        <v>5</v>
      </c>
      <c r="F251" s="89" t="n">
        <f aca="false">G251*130</f>
        <v>96.2</v>
      </c>
      <c r="G251" s="100" t="n">
        <v>0.74</v>
      </c>
      <c r="H251" s="91" t="n">
        <v>1</v>
      </c>
      <c r="I251" s="92" t="s">
        <v>30</v>
      </c>
      <c r="J251" s="101" t="s">
        <v>39</v>
      </c>
      <c r="K251" s="161" t="s">
        <v>461</v>
      </c>
      <c r="L251" s="136" t="s">
        <v>441</v>
      </c>
      <c r="M251" s="162" t="n">
        <v>22</v>
      </c>
      <c r="N251" s="97" t="n">
        <f aca="false">(D251*G251)*B251</f>
        <v>0</v>
      </c>
    </row>
    <row r="252" customFormat="false" ht="12.75" hidden="false" customHeight="false" outlineLevel="0" collapsed="false">
      <c r="A252" s="160" t="n">
        <v>12040</v>
      </c>
      <c r="B252" s="86"/>
      <c r="C252" s="87" t="s">
        <v>29</v>
      </c>
      <c r="D252" s="87" t="n">
        <v>20</v>
      </c>
      <c r="E252" s="88" t="n">
        <v>5</v>
      </c>
      <c r="F252" s="89" t="n">
        <f aca="false">G252*130</f>
        <v>106.6</v>
      </c>
      <c r="G252" s="100" t="n">
        <v>0.82</v>
      </c>
      <c r="H252" s="91" t="n">
        <v>1</v>
      </c>
      <c r="I252" s="92" t="s">
        <v>30</v>
      </c>
      <c r="J252" s="101" t="s">
        <v>165</v>
      </c>
      <c r="K252" s="161" t="s">
        <v>462</v>
      </c>
      <c r="L252" s="136" t="s">
        <v>441</v>
      </c>
      <c r="M252" s="162" t="n">
        <v>22</v>
      </c>
      <c r="N252" s="97" t="n">
        <f aca="false">(D252*G252)*B252</f>
        <v>0</v>
      </c>
    </row>
    <row r="253" customFormat="false" ht="12.75" hidden="false" customHeight="false" outlineLevel="0" collapsed="false">
      <c r="A253" s="160" t="n">
        <v>12041</v>
      </c>
      <c r="B253" s="86"/>
      <c r="C253" s="87" t="s">
        <v>29</v>
      </c>
      <c r="D253" s="87" t="n">
        <v>20</v>
      </c>
      <c r="E253" s="88" t="n">
        <v>5</v>
      </c>
      <c r="F253" s="89" t="n">
        <f aca="false">G253*130</f>
        <v>106.6</v>
      </c>
      <c r="G253" s="100" t="n">
        <v>0.82</v>
      </c>
      <c r="H253" s="91" t="n">
        <v>1</v>
      </c>
      <c r="I253" s="92" t="s">
        <v>30</v>
      </c>
      <c r="J253" s="101" t="s">
        <v>165</v>
      </c>
      <c r="K253" s="161" t="s">
        <v>463</v>
      </c>
      <c r="L253" s="136" t="s">
        <v>441</v>
      </c>
      <c r="M253" s="162" t="n">
        <v>22</v>
      </c>
      <c r="N253" s="97" t="n">
        <f aca="false">(D253*G253)*B253</f>
        <v>0</v>
      </c>
    </row>
    <row r="254" customFormat="false" ht="12.75" hidden="false" customHeight="false" outlineLevel="0" collapsed="false">
      <c r="A254" s="160" t="n">
        <v>12043</v>
      </c>
      <c r="B254" s="147"/>
      <c r="C254" s="87" t="s">
        <v>29</v>
      </c>
      <c r="D254" s="87" t="n">
        <v>20</v>
      </c>
      <c r="E254" s="88" t="n">
        <v>5</v>
      </c>
      <c r="F254" s="89" t="n">
        <f aca="false">G254*130</f>
        <v>119.6</v>
      </c>
      <c r="G254" s="100" t="n">
        <v>0.92</v>
      </c>
      <c r="H254" s="91" t="n">
        <v>1</v>
      </c>
      <c r="I254" s="92" t="s">
        <v>30</v>
      </c>
      <c r="J254" s="101" t="s">
        <v>165</v>
      </c>
      <c r="K254" s="161" t="s">
        <v>464</v>
      </c>
      <c r="L254" s="136" t="s">
        <v>441</v>
      </c>
      <c r="M254" s="162" t="n">
        <v>22</v>
      </c>
      <c r="N254" s="97" t="n">
        <f aca="false">(D254*G254)*B254</f>
        <v>0</v>
      </c>
    </row>
    <row r="255" customFormat="false" ht="12.75" hidden="false" customHeight="false" outlineLevel="0" collapsed="false">
      <c r="A255" s="160" t="n">
        <v>12044</v>
      </c>
      <c r="B255" s="147"/>
      <c r="C255" s="87" t="s">
        <v>29</v>
      </c>
      <c r="D255" s="87" t="n">
        <v>20</v>
      </c>
      <c r="E255" s="88" t="n">
        <v>5</v>
      </c>
      <c r="F255" s="89" t="n">
        <f aca="false">G255*130</f>
        <v>98.8</v>
      </c>
      <c r="G255" s="100" t="n">
        <v>0.76</v>
      </c>
      <c r="H255" s="91" t="n">
        <v>1</v>
      </c>
      <c r="I255" s="92" t="s">
        <v>30</v>
      </c>
      <c r="J255" s="101" t="s">
        <v>165</v>
      </c>
      <c r="K255" s="163" t="s">
        <v>465</v>
      </c>
      <c r="L255" s="136" t="s">
        <v>441</v>
      </c>
      <c r="M255" s="162" t="n">
        <v>23</v>
      </c>
      <c r="N255" s="97" t="n">
        <f aca="false">(D255*G255)*B255</f>
        <v>0</v>
      </c>
    </row>
    <row r="256" customFormat="false" ht="12.75" hidden="false" customHeight="false" outlineLevel="0" collapsed="false">
      <c r="A256" s="160" t="n">
        <v>12045</v>
      </c>
      <c r="B256" s="147"/>
      <c r="C256" s="87" t="s">
        <v>29</v>
      </c>
      <c r="D256" s="87" t="n">
        <v>20</v>
      </c>
      <c r="E256" s="88" t="n">
        <v>5</v>
      </c>
      <c r="F256" s="89" t="n">
        <f aca="false">G256*130</f>
        <v>98.8</v>
      </c>
      <c r="G256" s="100" t="n">
        <v>0.76</v>
      </c>
      <c r="H256" s="91" t="n">
        <v>1</v>
      </c>
      <c r="I256" s="92" t="s">
        <v>30</v>
      </c>
      <c r="J256" s="101" t="s">
        <v>165</v>
      </c>
      <c r="K256" s="161" t="s">
        <v>466</v>
      </c>
      <c r="L256" s="136" t="s">
        <v>441</v>
      </c>
      <c r="M256" s="162" t="n">
        <v>23</v>
      </c>
      <c r="N256" s="97" t="n">
        <f aca="false">(D256*G256)*B256</f>
        <v>0</v>
      </c>
    </row>
    <row r="257" customFormat="false" ht="12.75" hidden="false" customHeight="false" outlineLevel="0" collapsed="false">
      <c r="A257" s="160" t="n">
        <v>12047</v>
      </c>
      <c r="B257" s="86"/>
      <c r="C257" s="87" t="s">
        <v>29</v>
      </c>
      <c r="D257" s="87" t="n">
        <v>20</v>
      </c>
      <c r="E257" s="88" t="n">
        <v>5</v>
      </c>
      <c r="F257" s="89" t="n">
        <f aca="false">G257*130</f>
        <v>98.8</v>
      </c>
      <c r="G257" s="100" t="n">
        <v>0.76</v>
      </c>
      <c r="H257" s="91" t="n">
        <v>1</v>
      </c>
      <c r="I257" s="92" t="s">
        <v>30</v>
      </c>
      <c r="J257" s="101" t="s">
        <v>165</v>
      </c>
      <c r="K257" s="161" t="s">
        <v>467</v>
      </c>
      <c r="L257" s="136" t="s">
        <v>441</v>
      </c>
      <c r="M257" s="162" t="n">
        <v>23</v>
      </c>
      <c r="N257" s="97" t="n">
        <f aca="false">(D257*G257)*B257</f>
        <v>0</v>
      </c>
    </row>
    <row r="258" customFormat="false" ht="12.75" hidden="false" customHeight="false" outlineLevel="0" collapsed="false">
      <c r="A258" s="160" t="n">
        <v>12048</v>
      </c>
      <c r="B258" s="86"/>
      <c r="C258" s="87" t="s">
        <v>29</v>
      </c>
      <c r="D258" s="87" t="n">
        <v>20</v>
      </c>
      <c r="E258" s="88" t="n">
        <v>5</v>
      </c>
      <c r="F258" s="89" t="n">
        <f aca="false">G258*130</f>
        <v>96.2</v>
      </c>
      <c r="G258" s="100" t="n">
        <v>0.74</v>
      </c>
      <c r="H258" s="91" t="n">
        <v>1</v>
      </c>
      <c r="I258" s="92" t="s">
        <v>30</v>
      </c>
      <c r="J258" s="101" t="s">
        <v>165</v>
      </c>
      <c r="K258" s="161" t="s">
        <v>468</v>
      </c>
      <c r="L258" s="136" t="s">
        <v>441</v>
      </c>
      <c r="M258" s="162" t="n">
        <v>23</v>
      </c>
      <c r="N258" s="97" t="n">
        <f aca="false">(D258*G258)*B258</f>
        <v>0</v>
      </c>
    </row>
    <row r="259" customFormat="false" ht="12.75" hidden="false" customHeight="false" outlineLevel="0" collapsed="false">
      <c r="A259" s="160" t="n">
        <v>12049</v>
      </c>
      <c r="B259" s="86"/>
      <c r="C259" s="87" t="s">
        <v>29</v>
      </c>
      <c r="D259" s="87" t="n">
        <v>20</v>
      </c>
      <c r="E259" s="88" t="n">
        <v>5</v>
      </c>
      <c r="F259" s="89" t="n">
        <f aca="false">G259*130</f>
        <v>106.6</v>
      </c>
      <c r="G259" s="100" t="n">
        <v>0.82</v>
      </c>
      <c r="H259" s="91" t="n">
        <v>1</v>
      </c>
      <c r="I259" s="92" t="s">
        <v>30</v>
      </c>
      <c r="J259" s="101" t="s">
        <v>165</v>
      </c>
      <c r="K259" s="161" t="s">
        <v>469</v>
      </c>
      <c r="L259" s="136" t="s">
        <v>441</v>
      </c>
      <c r="M259" s="162" t="n">
        <v>23</v>
      </c>
      <c r="N259" s="97" t="n">
        <f aca="false">(D259*G259)*B259</f>
        <v>0</v>
      </c>
    </row>
    <row r="260" customFormat="false" ht="12.75" hidden="false" customHeight="false" outlineLevel="0" collapsed="false">
      <c r="A260" s="160" t="n">
        <v>12046</v>
      </c>
      <c r="B260" s="86"/>
      <c r="C260" s="87" t="s">
        <v>29</v>
      </c>
      <c r="D260" s="87" t="n">
        <v>20</v>
      </c>
      <c r="E260" s="88" t="n">
        <v>5</v>
      </c>
      <c r="F260" s="89" t="n">
        <f aca="false">G260*130</f>
        <v>98.8</v>
      </c>
      <c r="G260" s="100" t="n">
        <v>0.76</v>
      </c>
      <c r="H260" s="91" t="n">
        <v>1</v>
      </c>
      <c r="I260" s="92" t="s">
        <v>30</v>
      </c>
      <c r="J260" s="101" t="s">
        <v>165</v>
      </c>
      <c r="K260" s="161" t="s">
        <v>216</v>
      </c>
      <c r="L260" s="136" t="s">
        <v>441</v>
      </c>
      <c r="M260" s="162" t="n">
        <v>23</v>
      </c>
      <c r="N260" s="97" t="n">
        <f aca="false">(D260*G260)*B260</f>
        <v>0</v>
      </c>
    </row>
    <row r="261" customFormat="false" ht="12.75" hidden="false" customHeight="false" outlineLevel="0" collapsed="false">
      <c r="A261" s="160" t="n">
        <v>12050</v>
      </c>
      <c r="B261" s="109"/>
      <c r="C261" s="87" t="s">
        <v>29</v>
      </c>
      <c r="D261" s="87" t="n">
        <v>25</v>
      </c>
      <c r="E261" s="88" t="n">
        <v>5</v>
      </c>
      <c r="F261" s="89" t="n">
        <f aca="false">G261*130</f>
        <v>96.2</v>
      </c>
      <c r="G261" s="100" t="n">
        <v>0.74</v>
      </c>
      <c r="H261" s="91" t="n">
        <v>1</v>
      </c>
      <c r="I261" s="92" t="s">
        <v>30</v>
      </c>
      <c r="J261" s="101" t="s">
        <v>470</v>
      </c>
      <c r="K261" s="161" t="s">
        <v>471</v>
      </c>
      <c r="L261" s="136" t="s">
        <v>385</v>
      </c>
      <c r="M261" s="162" t="n">
        <v>23</v>
      </c>
      <c r="N261" s="97" t="n">
        <f aca="false">(D261*G261)*B261</f>
        <v>0</v>
      </c>
    </row>
    <row r="262" customFormat="false" ht="12.75" hidden="false" customHeight="false" outlineLevel="0" collapsed="false">
      <c r="A262" s="160" t="n">
        <v>12051</v>
      </c>
      <c r="B262" s="109"/>
      <c r="C262" s="87" t="s">
        <v>29</v>
      </c>
      <c r="D262" s="87" t="n">
        <v>25</v>
      </c>
      <c r="E262" s="88" t="n">
        <v>5</v>
      </c>
      <c r="F262" s="89" t="n">
        <f aca="false">G262*130</f>
        <v>115.7</v>
      </c>
      <c r="G262" s="100" t="n">
        <v>0.89</v>
      </c>
      <c r="H262" s="91" t="n">
        <v>1</v>
      </c>
      <c r="I262" s="92" t="s">
        <v>30</v>
      </c>
      <c r="J262" s="101" t="s">
        <v>470</v>
      </c>
      <c r="K262" s="163" t="s">
        <v>472</v>
      </c>
      <c r="L262" s="136" t="s">
        <v>385</v>
      </c>
      <c r="M262" s="162" t="n">
        <v>23</v>
      </c>
      <c r="N262" s="97" t="n">
        <f aca="false">(D262*G262)*B262</f>
        <v>0</v>
      </c>
    </row>
    <row r="263" customFormat="false" ht="12.75" hidden="false" customHeight="false" outlineLevel="0" collapsed="false">
      <c r="A263" s="160" t="n">
        <v>12052</v>
      </c>
      <c r="B263" s="109"/>
      <c r="C263" s="87" t="s">
        <v>29</v>
      </c>
      <c r="D263" s="87" t="n">
        <v>25</v>
      </c>
      <c r="E263" s="88" t="n">
        <v>10</v>
      </c>
      <c r="F263" s="89" t="n">
        <f aca="false">G263*130</f>
        <v>94.9</v>
      </c>
      <c r="G263" s="100" t="n">
        <v>0.73</v>
      </c>
      <c r="H263" s="91" t="n">
        <v>1</v>
      </c>
      <c r="I263" s="92" t="s">
        <v>30</v>
      </c>
      <c r="J263" s="101" t="s">
        <v>470</v>
      </c>
      <c r="K263" s="161" t="s">
        <v>473</v>
      </c>
      <c r="L263" s="136" t="s">
        <v>379</v>
      </c>
      <c r="M263" s="162" t="n">
        <v>23</v>
      </c>
      <c r="N263" s="97" t="n">
        <f aca="false">(D263*G263)*B263</f>
        <v>0</v>
      </c>
    </row>
    <row r="264" customFormat="false" ht="12.75" hidden="false" customHeight="false" outlineLevel="0" collapsed="false">
      <c r="A264" s="160" t="n">
        <v>12054</v>
      </c>
      <c r="B264" s="109"/>
      <c r="C264" s="87" t="s">
        <v>29</v>
      </c>
      <c r="D264" s="87" t="n">
        <v>25</v>
      </c>
      <c r="E264" s="88" t="n">
        <v>10</v>
      </c>
      <c r="F264" s="89" t="n">
        <f aca="false">G264*130</f>
        <v>109.2</v>
      </c>
      <c r="G264" s="100" t="n">
        <v>0.84</v>
      </c>
      <c r="H264" s="91" t="n">
        <v>1</v>
      </c>
      <c r="I264" s="92" t="s">
        <v>30</v>
      </c>
      <c r="J264" s="101" t="s">
        <v>470</v>
      </c>
      <c r="K264" s="161" t="s">
        <v>474</v>
      </c>
      <c r="L264" s="136" t="s">
        <v>475</v>
      </c>
      <c r="M264" s="162" t="n">
        <v>23</v>
      </c>
      <c r="N264" s="97" t="n">
        <f aca="false">(D264*G264)*B264</f>
        <v>0</v>
      </c>
    </row>
    <row r="265" customFormat="false" ht="12.75" hidden="false" customHeight="false" outlineLevel="0" collapsed="false">
      <c r="A265" s="160" t="n">
        <v>12055</v>
      </c>
      <c r="B265" s="109"/>
      <c r="C265" s="87" t="s">
        <v>29</v>
      </c>
      <c r="D265" s="87" t="n">
        <v>25</v>
      </c>
      <c r="E265" s="88" t="n">
        <v>10</v>
      </c>
      <c r="F265" s="89" t="n">
        <f aca="false">G265*130</f>
        <v>185.9</v>
      </c>
      <c r="G265" s="100" t="n">
        <v>1.43</v>
      </c>
      <c r="H265" s="91" t="n">
        <v>1</v>
      </c>
      <c r="I265" s="92" t="s">
        <v>30</v>
      </c>
      <c r="J265" s="101" t="s">
        <v>470</v>
      </c>
      <c r="K265" s="161" t="s">
        <v>476</v>
      </c>
      <c r="L265" s="136" t="s">
        <v>475</v>
      </c>
      <c r="M265" s="162" t="n">
        <v>23</v>
      </c>
      <c r="N265" s="97" t="n">
        <f aca="false">(D265*G265)*B265</f>
        <v>0</v>
      </c>
    </row>
    <row r="266" customFormat="false" ht="12.75" hidden="false" customHeight="false" outlineLevel="0" collapsed="false">
      <c r="A266" s="160" t="n">
        <v>12056</v>
      </c>
      <c r="B266" s="109"/>
      <c r="C266" s="87" t="s">
        <v>29</v>
      </c>
      <c r="D266" s="87" t="n">
        <v>25</v>
      </c>
      <c r="E266" s="88" t="n">
        <v>10</v>
      </c>
      <c r="F266" s="89" t="n">
        <f aca="false">G266*130</f>
        <v>88.4</v>
      </c>
      <c r="G266" s="100" t="n">
        <v>0.68</v>
      </c>
      <c r="H266" s="91" t="n">
        <v>1</v>
      </c>
      <c r="I266" s="92" t="s">
        <v>30</v>
      </c>
      <c r="J266" s="101" t="s">
        <v>470</v>
      </c>
      <c r="K266" s="161" t="s">
        <v>477</v>
      </c>
      <c r="L266" s="136" t="s">
        <v>136</v>
      </c>
      <c r="M266" s="162" t="n">
        <v>23</v>
      </c>
      <c r="N266" s="97" t="n">
        <f aca="false">(D266*G266)*B266</f>
        <v>0</v>
      </c>
    </row>
    <row r="267" customFormat="false" ht="12.75" hidden="false" customHeight="false" outlineLevel="0" collapsed="false">
      <c r="A267" s="160" t="n">
        <v>12053</v>
      </c>
      <c r="B267" s="109"/>
      <c r="C267" s="87" t="s">
        <v>29</v>
      </c>
      <c r="D267" s="87" t="n">
        <v>25</v>
      </c>
      <c r="E267" s="88" t="n">
        <v>10</v>
      </c>
      <c r="F267" s="89" t="n">
        <f aca="false">G267*130</f>
        <v>110.5</v>
      </c>
      <c r="G267" s="100" t="n">
        <v>0.85</v>
      </c>
      <c r="H267" s="91" t="n">
        <v>1</v>
      </c>
      <c r="I267" s="92" t="s">
        <v>30</v>
      </c>
      <c r="J267" s="101" t="s">
        <v>470</v>
      </c>
      <c r="K267" s="161" t="s">
        <v>216</v>
      </c>
      <c r="L267" s="136" t="s">
        <v>136</v>
      </c>
      <c r="M267" s="162" t="n">
        <v>23</v>
      </c>
      <c r="N267" s="97" t="n">
        <f aca="false">(D267*G267)*B267</f>
        <v>0</v>
      </c>
    </row>
    <row r="268" customFormat="false" ht="12.75" hidden="false" customHeight="false" outlineLevel="0" collapsed="false">
      <c r="A268" s="160" t="n">
        <v>12060</v>
      </c>
      <c r="B268" s="86"/>
      <c r="C268" s="87" t="s">
        <v>29</v>
      </c>
      <c r="D268" s="87" t="n">
        <v>20</v>
      </c>
      <c r="E268" s="88" t="n">
        <v>5</v>
      </c>
      <c r="F268" s="89" t="n">
        <f aca="false">G268*130</f>
        <v>92.3</v>
      </c>
      <c r="G268" s="100" t="n">
        <v>0.71</v>
      </c>
      <c r="H268" s="91" t="n">
        <v>1</v>
      </c>
      <c r="I268" s="92" t="s">
        <v>30</v>
      </c>
      <c r="J268" s="101" t="s">
        <v>44</v>
      </c>
      <c r="K268" s="161" t="s">
        <v>478</v>
      </c>
      <c r="L268" s="136" t="s">
        <v>441</v>
      </c>
      <c r="M268" s="162" t="n">
        <v>23</v>
      </c>
      <c r="N268" s="97" t="n">
        <f aca="false">(D268*G268)*B268</f>
        <v>0</v>
      </c>
    </row>
    <row r="269" customFormat="false" ht="12.75" hidden="false" customHeight="false" outlineLevel="0" collapsed="false">
      <c r="A269" s="160" t="n">
        <v>12061</v>
      </c>
      <c r="B269" s="86"/>
      <c r="C269" s="87" t="s">
        <v>29</v>
      </c>
      <c r="D269" s="87" t="n">
        <v>20</v>
      </c>
      <c r="E269" s="88" t="n">
        <v>5</v>
      </c>
      <c r="F269" s="89" t="n">
        <f aca="false">G269*130</f>
        <v>96.2</v>
      </c>
      <c r="G269" s="100" t="n">
        <v>0.74</v>
      </c>
      <c r="H269" s="91" t="n">
        <v>1</v>
      </c>
      <c r="I269" s="92" t="s">
        <v>30</v>
      </c>
      <c r="J269" s="101" t="s">
        <v>44</v>
      </c>
      <c r="K269" s="161" t="s">
        <v>479</v>
      </c>
      <c r="L269" s="136" t="s">
        <v>441</v>
      </c>
      <c r="M269" s="162" t="n">
        <v>23</v>
      </c>
      <c r="N269" s="97" t="n">
        <f aca="false">(D269*G269)*B269</f>
        <v>0</v>
      </c>
    </row>
    <row r="270" customFormat="false" ht="12.75" hidden="false" customHeight="false" outlineLevel="0" collapsed="false">
      <c r="A270" s="160" t="n">
        <v>12062</v>
      </c>
      <c r="B270" s="86"/>
      <c r="C270" s="87" t="s">
        <v>29</v>
      </c>
      <c r="D270" s="87" t="n">
        <v>20</v>
      </c>
      <c r="E270" s="88" t="n">
        <v>5</v>
      </c>
      <c r="F270" s="89" t="n">
        <f aca="false">G270*130</f>
        <v>92.3</v>
      </c>
      <c r="G270" s="100" t="n">
        <v>0.71</v>
      </c>
      <c r="H270" s="91" t="n">
        <v>1</v>
      </c>
      <c r="I270" s="92" t="s">
        <v>30</v>
      </c>
      <c r="J270" s="101" t="s">
        <v>44</v>
      </c>
      <c r="K270" s="161" t="s">
        <v>480</v>
      </c>
      <c r="L270" s="136" t="s">
        <v>441</v>
      </c>
      <c r="M270" s="162" t="n">
        <v>23</v>
      </c>
      <c r="N270" s="97" t="n">
        <f aca="false">(D270*G270)*B270</f>
        <v>0</v>
      </c>
    </row>
    <row r="271" customFormat="false" ht="12.75" hidden="false" customHeight="false" outlineLevel="0" collapsed="false">
      <c r="A271" s="160" t="n">
        <v>12063</v>
      </c>
      <c r="B271" s="86"/>
      <c r="C271" s="87" t="s">
        <v>29</v>
      </c>
      <c r="D271" s="87" t="n">
        <v>20</v>
      </c>
      <c r="E271" s="88" t="n">
        <v>5</v>
      </c>
      <c r="F271" s="89" t="n">
        <f aca="false">G271*130</f>
        <v>96.2</v>
      </c>
      <c r="G271" s="100" t="n">
        <v>0.74</v>
      </c>
      <c r="H271" s="91" t="n">
        <v>1</v>
      </c>
      <c r="I271" s="92" t="s">
        <v>30</v>
      </c>
      <c r="J271" s="101" t="s">
        <v>44</v>
      </c>
      <c r="K271" s="161" t="s">
        <v>481</v>
      </c>
      <c r="L271" s="136" t="s">
        <v>441</v>
      </c>
      <c r="M271" s="162" t="n">
        <v>24</v>
      </c>
      <c r="N271" s="97" t="n">
        <f aca="false">(D271*G271)*B271</f>
        <v>0</v>
      </c>
    </row>
    <row r="272" customFormat="false" ht="12.75" hidden="false" customHeight="false" outlineLevel="0" collapsed="false">
      <c r="A272" s="160" t="n">
        <v>12064</v>
      </c>
      <c r="B272" s="86"/>
      <c r="C272" s="87" t="s">
        <v>29</v>
      </c>
      <c r="D272" s="87" t="n">
        <v>20</v>
      </c>
      <c r="E272" s="88" t="n">
        <v>5</v>
      </c>
      <c r="F272" s="89" t="n">
        <f aca="false">G272*130</f>
        <v>100.1</v>
      </c>
      <c r="G272" s="100" t="n">
        <v>0.77</v>
      </c>
      <c r="H272" s="91" t="n">
        <v>1</v>
      </c>
      <c r="I272" s="92" t="s">
        <v>30</v>
      </c>
      <c r="J272" s="101" t="s">
        <v>44</v>
      </c>
      <c r="K272" s="161" t="s">
        <v>482</v>
      </c>
      <c r="L272" s="136" t="s">
        <v>441</v>
      </c>
      <c r="M272" s="162" t="n">
        <v>24</v>
      </c>
      <c r="N272" s="97" t="n">
        <f aca="false">(D272*G272)*B272</f>
        <v>0</v>
      </c>
    </row>
    <row r="273" customFormat="false" ht="12.75" hidden="false" customHeight="false" outlineLevel="0" collapsed="false">
      <c r="A273" s="160" t="n">
        <v>12065</v>
      </c>
      <c r="B273" s="86"/>
      <c r="C273" s="87" t="s">
        <v>29</v>
      </c>
      <c r="D273" s="87" t="n">
        <v>20</v>
      </c>
      <c r="E273" s="88" t="n">
        <v>5</v>
      </c>
      <c r="F273" s="89" t="n">
        <f aca="false">G273*130</f>
        <v>96.2</v>
      </c>
      <c r="G273" s="100" t="n">
        <v>0.74</v>
      </c>
      <c r="H273" s="91" t="n">
        <v>1</v>
      </c>
      <c r="I273" s="92" t="s">
        <v>30</v>
      </c>
      <c r="J273" s="101" t="s">
        <v>44</v>
      </c>
      <c r="K273" s="161" t="s">
        <v>196</v>
      </c>
      <c r="L273" s="136" t="s">
        <v>441</v>
      </c>
      <c r="M273" s="162" t="n">
        <v>24</v>
      </c>
      <c r="N273" s="97" t="n">
        <f aca="false">(D273*G273)*B273</f>
        <v>0</v>
      </c>
    </row>
    <row r="274" customFormat="false" ht="12.75" hidden="false" customHeight="false" outlineLevel="0" collapsed="false">
      <c r="A274" s="160" t="n">
        <v>12066</v>
      </c>
      <c r="B274" s="86"/>
      <c r="C274" s="87" t="s">
        <v>29</v>
      </c>
      <c r="D274" s="87" t="n">
        <v>20</v>
      </c>
      <c r="E274" s="88" t="n">
        <v>5</v>
      </c>
      <c r="F274" s="89" t="n">
        <f aca="false">G274*130</f>
        <v>96.2</v>
      </c>
      <c r="G274" s="100" t="n">
        <v>0.74</v>
      </c>
      <c r="H274" s="91" t="n">
        <v>1</v>
      </c>
      <c r="I274" s="92" t="s">
        <v>30</v>
      </c>
      <c r="J274" s="101" t="s">
        <v>44</v>
      </c>
      <c r="K274" s="161" t="s">
        <v>483</v>
      </c>
      <c r="L274" s="136" t="s">
        <v>441</v>
      </c>
      <c r="M274" s="162" t="n">
        <v>24</v>
      </c>
      <c r="N274" s="97" t="n">
        <f aca="false">(D274*G274)*B274</f>
        <v>0</v>
      </c>
    </row>
    <row r="275" customFormat="false" ht="12.75" hidden="false" customHeight="false" outlineLevel="0" collapsed="false">
      <c r="A275" s="160" t="n">
        <v>12067</v>
      </c>
      <c r="B275" s="86"/>
      <c r="C275" s="87" t="s">
        <v>29</v>
      </c>
      <c r="D275" s="87" t="n">
        <v>20</v>
      </c>
      <c r="E275" s="88" t="n">
        <v>5</v>
      </c>
      <c r="F275" s="89" t="n">
        <f aca="false">G275*130</f>
        <v>96.2</v>
      </c>
      <c r="G275" s="100" t="n">
        <v>0.74</v>
      </c>
      <c r="H275" s="91" t="n">
        <v>1</v>
      </c>
      <c r="I275" s="92" t="s">
        <v>30</v>
      </c>
      <c r="J275" s="101" t="s">
        <v>44</v>
      </c>
      <c r="K275" s="161" t="s">
        <v>200</v>
      </c>
      <c r="L275" s="136" t="s">
        <v>441</v>
      </c>
      <c r="M275" s="162" t="n">
        <v>24</v>
      </c>
      <c r="N275" s="97" t="n">
        <f aca="false">(D275*G275)*B275</f>
        <v>0</v>
      </c>
    </row>
    <row r="276" customFormat="false" ht="12.75" hidden="false" customHeight="false" outlineLevel="0" collapsed="false">
      <c r="A276" s="160" t="n">
        <v>12068</v>
      </c>
      <c r="B276" s="86"/>
      <c r="C276" s="87" t="s">
        <v>29</v>
      </c>
      <c r="D276" s="87" t="n">
        <v>20</v>
      </c>
      <c r="E276" s="88" t="n">
        <v>5</v>
      </c>
      <c r="F276" s="89" t="n">
        <f aca="false">G276*130</f>
        <v>96.2</v>
      </c>
      <c r="G276" s="100" t="n">
        <v>0.74</v>
      </c>
      <c r="H276" s="91" t="n">
        <v>1</v>
      </c>
      <c r="I276" s="92" t="s">
        <v>30</v>
      </c>
      <c r="J276" s="101" t="s">
        <v>44</v>
      </c>
      <c r="K276" s="161" t="s">
        <v>484</v>
      </c>
      <c r="L276" s="136" t="s">
        <v>441</v>
      </c>
      <c r="M276" s="162" t="n">
        <v>24</v>
      </c>
      <c r="N276" s="97" t="n">
        <f aca="false">(D276*G276)*B276</f>
        <v>0</v>
      </c>
    </row>
    <row r="277" customFormat="false" ht="12.75" hidden="false" customHeight="false" outlineLevel="0" collapsed="false">
      <c r="A277" s="160" t="n">
        <v>12069</v>
      </c>
      <c r="B277" s="86"/>
      <c r="C277" s="87" t="s">
        <v>29</v>
      </c>
      <c r="D277" s="87" t="n">
        <v>20</v>
      </c>
      <c r="E277" s="88" t="n">
        <v>5</v>
      </c>
      <c r="F277" s="89" t="n">
        <f aca="false">G277*130</f>
        <v>92.3</v>
      </c>
      <c r="G277" s="100" t="n">
        <v>0.71</v>
      </c>
      <c r="H277" s="91" t="n">
        <v>1</v>
      </c>
      <c r="I277" s="92" t="s">
        <v>30</v>
      </c>
      <c r="J277" s="101" t="s">
        <v>44</v>
      </c>
      <c r="K277" s="161" t="s">
        <v>485</v>
      </c>
      <c r="L277" s="136" t="s">
        <v>441</v>
      </c>
      <c r="M277" s="162" t="n">
        <v>24</v>
      </c>
      <c r="N277" s="97" t="n">
        <f aca="false">(D277*G277)*B277</f>
        <v>0</v>
      </c>
    </row>
    <row r="278" customFormat="false" ht="12.75" hidden="false" customHeight="false" outlineLevel="0" collapsed="false">
      <c r="A278" s="160" t="n">
        <v>12070</v>
      </c>
      <c r="B278" s="109"/>
      <c r="C278" s="87" t="s">
        <v>29</v>
      </c>
      <c r="D278" s="87" t="n">
        <v>20</v>
      </c>
      <c r="E278" s="88" t="n">
        <v>5</v>
      </c>
      <c r="F278" s="89" t="n">
        <f aca="false">G278*130</f>
        <v>96.2</v>
      </c>
      <c r="G278" s="100" t="n">
        <v>0.74</v>
      </c>
      <c r="H278" s="91" t="n">
        <v>1</v>
      </c>
      <c r="I278" s="92" t="s">
        <v>30</v>
      </c>
      <c r="J278" s="101" t="s">
        <v>175</v>
      </c>
      <c r="K278" s="161" t="s">
        <v>486</v>
      </c>
      <c r="L278" s="136" t="s">
        <v>441</v>
      </c>
      <c r="M278" s="162" t="n">
        <v>24</v>
      </c>
      <c r="N278" s="97" t="n">
        <f aca="false">(D278*G278)*B278</f>
        <v>0</v>
      </c>
    </row>
    <row r="279" customFormat="false" ht="12.75" hidden="false" customHeight="false" outlineLevel="0" collapsed="false">
      <c r="A279" s="160" t="n">
        <v>12071</v>
      </c>
      <c r="B279" s="86"/>
      <c r="C279" s="87" t="s">
        <v>29</v>
      </c>
      <c r="D279" s="87" t="n">
        <v>20</v>
      </c>
      <c r="E279" s="88" t="n">
        <v>5</v>
      </c>
      <c r="F279" s="89" t="n">
        <f aca="false">G279*130</f>
        <v>88.4</v>
      </c>
      <c r="G279" s="100" t="n">
        <v>0.68</v>
      </c>
      <c r="H279" s="91" t="n">
        <v>1</v>
      </c>
      <c r="I279" s="92" t="s">
        <v>30</v>
      </c>
      <c r="J279" s="101" t="s">
        <v>44</v>
      </c>
      <c r="K279" s="161" t="s">
        <v>487</v>
      </c>
      <c r="L279" s="136" t="s">
        <v>441</v>
      </c>
      <c r="M279" s="162" t="n">
        <v>24</v>
      </c>
      <c r="N279" s="97" t="n">
        <f aca="false">(D279*G279)*B279</f>
        <v>0</v>
      </c>
    </row>
    <row r="280" customFormat="false" ht="12.75" hidden="false" customHeight="false" outlineLevel="0" collapsed="false">
      <c r="A280" s="160" t="n">
        <v>12072</v>
      </c>
      <c r="B280" s="86"/>
      <c r="C280" s="87" t="s">
        <v>29</v>
      </c>
      <c r="D280" s="87" t="n">
        <v>20</v>
      </c>
      <c r="E280" s="88" t="n">
        <v>5</v>
      </c>
      <c r="F280" s="89" t="n">
        <f aca="false">G280*130</f>
        <v>100.1</v>
      </c>
      <c r="G280" s="100" t="n">
        <v>0.77</v>
      </c>
      <c r="H280" s="91" t="n">
        <v>1</v>
      </c>
      <c r="I280" s="92" t="s">
        <v>30</v>
      </c>
      <c r="J280" s="101" t="s">
        <v>44</v>
      </c>
      <c r="K280" s="161" t="s">
        <v>488</v>
      </c>
      <c r="L280" s="136" t="s">
        <v>441</v>
      </c>
      <c r="M280" s="162" t="n">
        <v>24</v>
      </c>
      <c r="N280" s="97" t="n">
        <f aca="false">(D280*G280)*B280</f>
        <v>0</v>
      </c>
    </row>
    <row r="281" customFormat="false" ht="12.75" hidden="false" customHeight="false" outlineLevel="0" collapsed="false">
      <c r="A281" s="160" t="n">
        <v>12074</v>
      </c>
      <c r="B281" s="86"/>
      <c r="C281" s="87" t="s">
        <v>29</v>
      </c>
      <c r="D281" s="87" t="n">
        <v>20</v>
      </c>
      <c r="E281" s="88" t="n">
        <v>5</v>
      </c>
      <c r="F281" s="89" t="n">
        <f aca="false">G281*130</f>
        <v>92.3</v>
      </c>
      <c r="G281" s="100" t="n">
        <v>0.71</v>
      </c>
      <c r="H281" s="91" t="n">
        <v>1</v>
      </c>
      <c r="I281" s="92" t="s">
        <v>30</v>
      </c>
      <c r="J281" s="101" t="s">
        <v>44</v>
      </c>
      <c r="K281" s="161" t="s">
        <v>489</v>
      </c>
      <c r="L281" s="136" t="s">
        <v>441</v>
      </c>
      <c r="M281" s="162" t="n">
        <v>24</v>
      </c>
      <c r="N281" s="97" t="n">
        <f aca="false">(D281*G281)*B281</f>
        <v>0</v>
      </c>
    </row>
    <row r="282" customFormat="false" ht="12.75" hidden="false" customHeight="false" outlineLevel="0" collapsed="false">
      <c r="A282" s="160" t="n">
        <v>12076</v>
      </c>
      <c r="B282" s="86"/>
      <c r="C282" s="87" t="s">
        <v>29</v>
      </c>
      <c r="D282" s="87" t="n">
        <v>20</v>
      </c>
      <c r="E282" s="88" t="n">
        <v>5</v>
      </c>
      <c r="F282" s="89" t="n">
        <f aca="false">G282*130</f>
        <v>104</v>
      </c>
      <c r="G282" s="100" t="n">
        <v>0.8</v>
      </c>
      <c r="H282" s="91" t="n">
        <v>1</v>
      </c>
      <c r="I282" s="92" t="s">
        <v>30</v>
      </c>
      <c r="J282" s="101" t="s">
        <v>44</v>
      </c>
      <c r="K282" s="161" t="s">
        <v>490</v>
      </c>
      <c r="L282" s="136" t="s">
        <v>441</v>
      </c>
      <c r="M282" s="162" t="n">
        <v>24</v>
      </c>
      <c r="N282" s="97" t="n">
        <f aca="false">(D282*G282)*B282</f>
        <v>0</v>
      </c>
    </row>
    <row r="283" customFormat="false" ht="12.75" hidden="false" customHeight="false" outlineLevel="0" collapsed="false">
      <c r="A283" s="160" t="n">
        <v>12078</v>
      </c>
      <c r="B283" s="86"/>
      <c r="C283" s="87" t="s">
        <v>29</v>
      </c>
      <c r="D283" s="87" t="n">
        <v>20</v>
      </c>
      <c r="E283" s="88" t="n">
        <v>5</v>
      </c>
      <c r="F283" s="89" t="n">
        <f aca="false">G283*130</f>
        <v>106.6</v>
      </c>
      <c r="G283" s="100" t="n">
        <v>0.82</v>
      </c>
      <c r="H283" s="91" t="n">
        <v>1</v>
      </c>
      <c r="I283" s="92" t="s">
        <v>30</v>
      </c>
      <c r="J283" s="101" t="s">
        <v>44</v>
      </c>
      <c r="K283" s="161" t="s">
        <v>491</v>
      </c>
      <c r="L283" s="136" t="s">
        <v>441</v>
      </c>
      <c r="M283" s="162" t="n">
        <v>24</v>
      </c>
      <c r="N283" s="97" t="n">
        <f aca="false">(D283*G283)*B283</f>
        <v>0</v>
      </c>
    </row>
    <row r="284" customFormat="false" ht="12.75" hidden="false" customHeight="false" outlineLevel="0" collapsed="false">
      <c r="A284" s="160" t="n">
        <v>12073</v>
      </c>
      <c r="B284" s="86"/>
      <c r="C284" s="87" t="s">
        <v>29</v>
      </c>
      <c r="D284" s="87" t="n">
        <v>20</v>
      </c>
      <c r="E284" s="88" t="n">
        <v>5</v>
      </c>
      <c r="F284" s="89" t="n">
        <f aca="false">G284*130</f>
        <v>96.2</v>
      </c>
      <c r="G284" s="100" t="n">
        <v>0.74</v>
      </c>
      <c r="H284" s="91" t="n">
        <v>1</v>
      </c>
      <c r="I284" s="92" t="s">
        <v>30</v>
      </c>
      <c r="J284" s="101" t="s">
        <v>44</v>
      </c>
      <c r="K284" s="161" t="s">
        <v>216</v>
      </c>
      <c r="L284" s="136" t="s">
        <v>441</v>
      </c>
      <c r="M284" s="162" t="n">
        <v>24</v>
      </c>
      <c r="N284" s="97" t="n">
        <f aca="false">(D284*G284)*B284</f>
        <v>0</v>
      </c>
    </row>
    <row r="285" customFormat="false" ht="12.75" hidden="false" customHeight="false" outlineLevel="0" collapsed="false">
      <c r="A285" s="160" t="n">
        <v>12080</v>
      </c>
      <c r="B285" s="86"/>
      <c r="C285" s="87" t="s">
        <v>29</v>
      </c>
      <c r="D285" s="87" t="n">
        <v>20</v>
      </c>
      <c r="E285" s="88" t="n">
        <v>5</v>
      </c>
      <c r="F285" s="89" t="n">
        <f aca="false">G285*130</f>
        <v>98.8</v>
      </c>
      <c r="G285" s="100" t="n">
        <v>0.76</v>
      </c>
      <c r="H285" s="91" t="n">
        <v>1</v>
      </c>
      <c r="I285" s="92" t="s">
        <v>30</v>
      </c>
      <c r="J285" s="101" t="s">
        <v>44</v>
      </c>
      <c r="K285" s="161" t="s">
        <v>492</v>
      </c>
      <c r="L285" s="136" t="s">
        <v>441</v>
      </c>
      <c r="M285" s="162" t="n">
        <v>24</v>
      </c>
      <c r="N285" s="97" t="n">
        <f aca="false">(D285*G285)*B285</f>
        <v>0</v>
      </c>
    </row>
    <row r="286" customFormat="false" ht="12.75" hidden="false" customHeight="false" outlineLevel="0" collapsed="false">
      <c r="A286" s="160" t="n">
        <v>12081</v>
      </c>
      <c r="B286" s="86"/>
      <c r="C286" s="87" t="s">
        <v>29</v>
      </c>
      <c r="D286" s="87" t="n">
        <v>20</v>
      </c>
      <c r="E286" s="88" t="n">
        <v>5</v>
      </c>
      <c r="F286" s="89" t="n">
        <f aca="false">G286*130</f>
        <v>96.2</v>
      </c>
      <c r="G286" s="100" t="n">
        <v>0.74</v>
      </c>
      <c r="H286" s="91" t="n">
        <v>1</v>
      </c>
      <c r="I286" s="92" t="s">
        <v>30</v>
      </c>
      <c r="J286" s="101" t="s">
        <v>44</v>
      </c>
      <c r="K286" s="161" t="s">
        <v>208</v>
      </c>
      <c r="L286" s="136" t="s">
        <v>441</v>
      </c>
      <c r="M286" s="162" t="n">
        <v>24</v>
      </c>
      <c r="N286" s="97" t="n">
        <f aca="false">(D286*G286)*B286</f>
        <v>0</v>
      </c>
    </row>
    <row r="287" customFormat="false" ht="12.75" hidden="false" customHeight="false" outlineLevel="0" collapsed="false">
      <c r="A287" s="160" t="n">
        <v>12082</v>
      </c>
      <c r="B287" s="86"/>
      <c r="C287" s="87" t="s">
        <v>29</v>
      </c>
      <c r="D287" s="87" t="n">
        <v>20</v>
      </c>
      <c r="E287" s="88" t="n">
        <v>5</v>
      </c>
      <c r="F287" s="89" t="n">
        <f aca="false">G287*130</f>
        <v>98.8</v>
      </c>
      <c r="G287" s="100" t="n">
        <v>0.76</v>
      </c>
      <c r="H287" s="91" t="n">
        <v>1</v>
      </c>
      <c r="I287" s="92" t="s">
        <v>30</v>
      </c>
      <c r="J287" s="101" t="s">
        <v>44</v>
      </c>
      <c r="K287" s="161" t="s">
        <v>45</v>
      </c>
      <c r="L287" s="136" t="s">
        <v>441</v>
      </c>
      <c r="M287" s="164" t="n">
        <v>25</v>
      </c>
      <c r="N287" s="97" t="n">
        <f aca="false">(D287*G287)*B287</f>
        <v>0</v>
      </c>
    </row>
    <row r="288" customFormat="false" ht="12.75" hidden="false" customHeight="false" outlineLevel="0" collapsed="false">
      <c r="A288" s="160" t="n">
        <v>12090</v>
      </c>
      <c r="B288" s="86"/>
      <c r="C288" s="87" t="s">
        <v>29</v>
      </c>
      <c r="D288" s="87" t="n">
        <v>20</v>
      </c>
      <c r="E288" s="88" t="n">
        <v>5</v>
      </c>
      <c r="F288" s="89" t="n">
        <f aca="false">G288*130</f>
        <v>104</v>
      </c>
      <c r="G288" s="100" t="n">
        <v>0.8</v>
      </c>
      <c r="H288" s="91" t="n">
        <v>1</v>
      </c>
      <c r="I288" s="92" t="s">
        <v>30</v>
      </c>
      <c r="J288" s="101" t="s">
        <v>44</v>
      </c>
      <c r="K288" s="161" t="s">
        <v>493</v>
      </c>
      <c r="L288" s="136" t="s">
        <v>441</v>
      </c>
      <c r="M288" s="164" t="n">
        <v>25</v>
      </c>
      <c r="N288" s="97" t="n">
        <f aca="false">(D288*G288)*B288</f>
        <v>0</v>
      </c>
    </row>
    <row r="289" customFormat="false" ht="12.75" hidden="false" customHeight="false" outlineLevel="0" collapsed="false">
      <c r="A289" s="160" t="n">
        <v>12083</v>
      </c>
      <c r="B289" s="86"/>
      <c r="C289" s="87" t="s">
        <v>29</v>
      </c>
      <c r="D289" s="87" t="n">
        <v>20</v>
      </c>
      <c r="E289" s="88" t="n">
        <v>5</v>
      </c>
      <c r="F289" s="89" t="n">
        <f aca="false">G289*130</f>
        <v>96.2</v>
      </c>
      <c r="G289" s="100" t="n">
        <v>0.74</v>
      </c>
      <c r="H289" s="91" t="n">
        <v>1</v>
      </c>
      <c r="I289" s="92" t="s">
        <v>30</v>
      </c>
      <c r="J289" s="101" t="s">
        <v>44</v>
      </c>
      <c r="K289" s="161" t="s">
        <v>494</v>
      </c>
      <c r="L289" s="136" t="s">
        <v>441</v>
      </c>
      <c r="M289" s="164" t="n">
        <v>25</v>
      </c>
      <c r="N289" s="97" t="n">
        <f aca="false">(D289*G289)*B289</f>
        <v>0</v>
      </c>
    </row>
    <row r="290" customFormat="false" ht="12.75" hidden="false" customHeight="false" outlineLevel="0" collapsed="false">
      <c r="A290" s="160" t="n">
        <v>12084</v>
      </c>
      <c r="B290" s="86"/>
      <c r="C290" s="87" t="s">
        <v>29</v>
      </c>
      <c r="D290" s="87" t="n">
        <v>20</v>
      </c>
      <c r="E290" s="88" t="n">
        <v>5</v>
      </c>
      <c r="F290" s="89" t="n">
        <f aca="false">G290*130</f>
        <v>92.3</v>
      </c>
      <c r="G290" s="100" t="n">
        <v>0.71</v>
      </c>
      <c r="H290" s="91" t="n">
        <v>1</v>
      </c>
      <c r="I290" s="92" t="s">
        <v>30</v>
      </c>
      <c r="J290" s="101" t="s">
        <v>44</v>
      </c>
      <c r="K290" s="161" t="s">
        <v>210</v>
      </c>
      <c r="L290" s="136" t="s">
        <v>441</v>
      </c>
      <c r="M290" s="164" t="n">
        <v>25</v>
      </c>
      <c r="N290" s="97" t="n">
        <f aca="false">(D290*G290)*B290</f>
        <v>0</v>
      </c>
    </row>
    <row r="291" customFormat="false" ht="12.75" hidden="false" customHeight="false" outlineLevel="0" collapsed="false">
      <c r="A291" s="160" t="n">
        <v>12085</v>
      </c>
      <c r="B291" s="86"/>
      <c r="C291" s="87" t="s">
        <v>29</v>
      </c>
      <c r="D291" s="87" t="n">
        <v>20</v>
      </c>
      <c r="E291" s="88" t="n">
        <v>5</v>
      </c>
      <c r="F291" s="89" t="n">
        <f aca="false">G291*130</f>
        <v>92.3</v>
      </c>
      <c r="G291" s="100" t="n">
        <v>0.71</v>
      </c>
      <c r="H291" s="91" t="n">
        <v>1</v>
      </c>
      <c r="I291" s="92" t="s">
        <v>30</v>
      </c>
      <c r="J291" s="101" t="s">
        <v>44</v>
      </c>
      <c r="K291" s="161" t="s">
        <v>206</v>
      </c>
      <c r="L291" s="136" t="s">
        <v>441</v>
      </c>
      <c r="M291" s="164" t="n">
        <v>25</v>
      </c>
      <c r="N291" s="97" t="n">
        <f aca="false">(D291*G291)*B291</f>
        <v>0</v>
      </c>
    </row>
    <row r="292" customFormat="false" ht="12.75" hidden="false" customHeight="false" outlineLevel="0" collapsed="false">
      <c r="A292" s="160" t="n">
        <v>12091</v>
      </c>
      <c r="B292" s="86"/>
      <c r="C292" s="110" t="s">
        <v>29</v>
      </c>
      <c r="D292" s="110" t="n">
        <v>20</v>
      </c>
      <c r="E292" s="111" t="n">
        <v>5</v>
      </c>
      <c r="F292" s="89" t="n">
        <f aca="false">G292*130</f>
        <v>100.1</v>
      </c>
      <c r="G292" s="119" t="n">
        <v>0.77</v>
      </c>
      <c r="H292" s="113" t="n">
        <v>1</v>
      </c>
      <c r="I292" s="114" t="s">
        <v>30</v>
      </c>
      <c r="J292" s="120" t="s">
        <v>44</v>
      </c>
      <c r="K292" s="165" t="s">
        <v>495</v>
      </c>
      <c r="L292" s="132" t="s">
        <v>441</v>
      </c>
      <c r="M292" s="164" t="n">
        <v>25</v>
      </c>
      <c r="N292" s="97" t="n">
        <f aca="false">(D292*G292)*B292</f>
        <v>0</v>
      </c>
    </row>
    <row r="293" customFormat="false" ht="12.75" hidden="false" customHeight="false" outlineLevel="0" collapsed="false">
      <c r="A293" s="160" t="n">
        <v>12087</v>
      </c>
      <c r="B293" s="86"/>
      <c r="C293" s="110" t="s">
        <v>29</v>
      </c>
      <c r="D293" s="110" t="n">
        <v>20</v>
      </c>
      <c r="E293" s="111" t="n">
        <v>5</v>
      </c>
      <c r="F293" s="89" t="n">
        <f aca="false">G293*130</f>
        <v>96.2</v>
      </c>
      <c r="G293" s="119" t="n">
        <v>0.74</v>
      </c>
      <c r="H293" s="113" t="n">
        <v>1</v>
      </c>
      <c r="I293" s="114" t="s">
        <v>30</v>
      </c>
      <c r="J293" s="120" t="s">
        <v>44</v>
      </c>
      <c r="K293" s="151" t="s">
        <v>496</v>
      </c>
      <c r="L293" s="132" t="s">
        <v>441</v>
      </c>
      <c r="M293" s="164" t="n">
        <v>25</v>
      </c>
      <c r="N293" s="97" t="n">
        <f aca="false">(D293*G293)*B293</f>
        <v>0</v>
      </c>
    </row>
    <row r="294" customFormat="false" ht="12.75" hidden="false" customHeight="false" outlineLevel="0" collapsed="false">
      <c r="A294" s="160" t="n">
        <v>12088</v>
      </c>
      <c r="B294" s="86"/>
      <c r="C294" s="110" t="s">
        <v>29</v>
      </c>
      <c r="D294" s="110" t="n">
        <v>20</v>
      </c>
      <c r="E294" s="111" t="n">
        <v>5</v>
      </c>
      <c r="F294" s="89" t="n">
        <f aca="false">G294*130</f>
        <v>100.1</v>
      </c>
      <c r="G294" s="119" t="n">
        <v>0.77</v>
      </c>
      <c r="H294" s="113" t="n">
        <v>1</v>
      </c>
      <c r="I294" s="114" t="s">
        <v>30</v>
      </c>
      <c r="J294" s="120" t="s">
        <v>39</v>
      </c>
      <c r="K294" s="165" t="s">
        <v>214</v>
      </c>
      <c r="L294" s="132" t="s">
        <v>441</v>
      </c>
      <c r="M294" s="164" t="n">
        <v>25</v>
      </c>
      <c r="N294" s="97" t="n">
        <f aca="false">(D294*G294)*B294</f>
        <v>0</v>
      </c>
    </row>
    <row r="295" customFormat="false" ht="12.75" hidden="false" customHeight="false" outlineLevel="0" collapsed="false">
      <c r="A295" s="160" t="n">
        <v>12095</v>
      </c>
      <c r="B295" s="86"/>
      <c r="C295" s="110" t="s">
        <v>29</v>
      </c>
      <c r="D295" s="110" t="n">
        <v>20</v>
      </c>
      <c r="E295" s="111" t="n">
        <v>5</v>
      </c>
      <c r="F295" s="89" t="n">
        <f aca="false">G295*130</f>
        <v>100.1</v>
      </c>
      <c r="G295" s="119" t="n">
        <v>0.77</v>
      </c>
      <c r="H295" s="113" t="n">
        <v>1</v>
      </c>
      <c r="I295" s="114" t="s">
        <v>30</v>
      </c>
      <c r="J295" s="120" t="s">
        <v>44</v>
      </c>
      <c r="K295" s="165" t="s">
        <v>497</v>
      </c>
      <c r="L295" s="132" t="s">
        <v>441</v>
      </c>
      <c r="M295" s="164" t="n">
        <v>25</v>
      </c>
      <c r="N295" s="97" t="n">
        <f aca="false">(D295*G295)*B295</f>
        <v>0</v>
      </c>
    </row>
    <row r="296" customFormat="false" ht="12.75" hidden="false" customHeight="false" outlineLevel="0" collapsed="false">
      <c r="A296" s="160" t="n">
        <v>12096</v>
      </c>
      <c r="B296" s="86"/>
      <c r="C296" s="110" t="s">
        <v>29</v>
      </c>
      <c r="D296" s="110" t="n">
        <v>20</v>
      </c>
      <c r="E296" s="111" t="n">
        <v>5</v>
      </c>
      <c r="F296" s="89" t="n">
        <f aca="false">G296*130</f>
        <v>94.9</v>
      </c>
      <c r="G296" s="119" t="n">
        <v>0.73</v>
      </c>
      <c r="H296" s="113" t="n">
        <v>1</v>
      </c>
      <c r="I296" s="114" t="s">
        <v>30</v>
      </c>
      <c r="J296" s="120" t="s">
        <v>44</v>
      </c>
      <c r="K296" s="165" t="s">
        <v>498</v>
      </c>
      <c r="L296" s="132" t="s">
        <v>441</v>
      </c>
      <c r="M296" s="164" t="n">
        <v>25</v>
      </c>
      <c r="N296" s="97" t="n">
        <f aca="false">(D296*G296)*B296</f>
        <v>0</v>
      </c>
    </row>
    <row r="297" customFormat="false" ht="12.75" hidden="false" customHeight="false" outlineLevel="0" collapsed="false">
      <c r="A297" s="160" t="n">
        <v>12097</v>
      </c>
      <c r="B297" s="86"/>
      <c r="C297" s="110" t="s">
        <v>29</v>
      </c>
      <c r="D297" s="110" t="n">
        <v>20</v>
      </c>
      <c r="E297" s="111" t="n">
        <v>5</v>
      </c>
      <c r="F297" s="89" t="n">
        <f aca="false">G297*130</f>
        <v>102.7</v>
      </c>
      <c r="G297" s="119" t="n">
        <v>0.79</v>
      </c>
      <c r="H297" s="113" t="n">
        <v>1</v>
      </c>
      <c r="I297" s="114" t="s">
        <v>30</v>
      </c>
      <c r="J297" s="120" t="s">
        <v>44</v>
      </c>
      <c r="K297" s="165" t="s">
        <v>499</v>
      </c>
      <c r="L297" s="132" t="s">
        <v>441</v>
      </c>
      <c r="M297" s="164" t="n">
        <v>25</v>
      </c>
      <c r="N297" s="97" t="n">
        <f aca="false">(D297*G297)*B297</f>
        <v>0</v>
      </c>
    </row>
    <row r="298" customFormat="false" ht="12.75" hidden="false" customHeight="false" outlineLevel="0" collapsed="false">
      <c r="A298" s="160" t="n">
        <v>12075</v>
      </c>
      <c r="B298" s="86"/>
      <c r="C298" s="110" t="s">
        <v>29</v>
      </c>
      <c r="D298" s="110" t="n">
        <v>20</v>
      </c>
      <c r="E298" s="111" t="n">
        <v>5</v>
      </c>
      <c r="F298" s="89" t="n">
        <f aca="false">G298*130</f>
        <v>102.7</v>
      </c>
      <c r="G298" s="119" t="n">
        <v>0.79</v>
      </c>
      <c r="H298" s="113" t="n">
        <v>1</v>
      </c>
      <c r="I298" s="114" t="s">
        <v>30</v>
      </c>
      <c r="J298" s="120" t="s">
        <v>44</v>
      </c>
      <c r="K298" s="165" t="s">
        <v>500</v>
      </c>
      <c r="L298" s="132" t="s">
        <v>441</v>
      </c>
      <c r="M298" s="164" t="n">
        <v>25</v>
      </c>
      <c r="N298" s="97" t="n">
        <f aca="false">(D298*G298)*B298</f>
        <v>0</v>
      </c>
    </row>
    <row r="299" customFormat="false" ht="12.75" hidden="false" customHeight="false" outlineLevel="0" collapsed="false">
      <c r="A299" s="160" t="n">
        <v>12102</v>
      </c>
      <c r="B299" s="86"/>
      <c r="C299" s="110" t="s">
        <v>29</v>
      </c>
      <c r="D299" s="110" t="n">
        <v>20</v>
      </c>
      <c r="E299" s="111" t="n">
        <v>5</v>
      </c>
      <c r="F299" s="89" t="n">
        <f aca="false">G299*130</f>
        <v>102.7</v>
      </c>
      <c r="G299" s="119" t="n">
        <v>0.79</v>
      </c>
      <c r="H299" s="113" t="n">
        <v>1</v>
      </c>
      <c r="I299" s="114" t="s">
        <v>30</v>
      </c>
      <c r="J299" s="120" t="s">
        <v>44</v>
      </c>
      <c r="K299" s="165" t="s">
        <v>501</v>
      </c>
      <c r="L299" s="132" t="s">
        <v>441</v>
      </c>
      <c r="M299" s="164" t="n">
        <v>25</v>
      </c>
      <c r="N299" s="97" t="n">
        <f aca="false">(D299*G299)*B299</f>
        <v>0</v>
      </c>
    </row>
    <row r="300" customFormat="false" ht="12.75" hidden="false" customHeight="false" outlineLevel="0" collapsed="false">
      <c r="A300" s="160" t="n">
        <v>12103</v>
      </c>
      <c r="B300" s="86"/>
      <c r="C300" s="110" t="s">
        <v>29</v>
      </c>
      <c r="D300" s="110" t="n">
        <v>20</v>
      </c>
      <c r="E300" s="111" t="n">
        <v>5</v>
      </c>
      <c r="F300" s="89" t="n">
        <f aca="false">G300*130</f>
        <v>96.2</v>
      </c>
      <c r="G300" s="119" t="n">
        <v>0.74</v>
      </c>
      <c r="H300" s="113" t="n">
        <v>1</v>
      </c>
      <c r="I300" s="114" t="s">
        <v>30</v>
      </c>
      <c r="J300" s="120" t="s">
        <v>44</v>
      </c>
      <c r="K300" s="165" t="s">
        <v>212</v>
      </c>
      <c r="L300" s="132" t="s">
        <v>441</v>
      </c>
      <c r="M300" s="164" t="n">
        <v>25</v>
      </c>
      <c r="N300" s="97" t="n">
        <f aca="false">(D300*G300)*B300</f>
        <v>0</v>
      </c>
    </row>
    <row r="301" customFormat="false" ht="12.75" hidden="false" customHeight="false" outlineLevel="0" collapsed="false">
      <c r="A301" s="160" t="n">
        <v>12104</v>
      </c>
      <c r="B301" s="86"/>
      <c r="C301" s="110" t="s">
        <v>29</v>
      </c>
      <c r="D301" s="110" t="n">
        <v>20</v>
      </c>
      <c r="E301" s="111" t="n">
        <v>5</v>
      </c>
      <c r="F301" s="89" t="n">
        <f aca="false">G301*130</f>
        <v>96.2</v>
      </c>
      <c r="G301" s="119" t="n">
        <v>0.74</v>
      </c>
      <c r="H301" s="113" t="n">
        <v>1</v>
      </c>
      <c r="I301" s="114" t="s">
        <v>30</v>
      </c>
      <c r="J301" s="120" t="s">
        <v>44</v>
      </c>
      <c r="K301" s="165" t="s">
        <v>502</v>
      </c>
      <c r="L301" s="132" t="s">
        <v>441</v>
      </c>
      <c r="M301" s="164" t="n">
        <v>25</v>
      </c>
      <c r="N301" s="97" t="n">
        <f aca="false">(D301*G301)*B301</f>
        <v>0</v>
      </c>
    </row>
    <row r="302" customFormat="false" ht="12.75" hidden="false" customHeight="false" outlineLevel="0" collapsed="false">
      <c r="A302" s="160" t="n">
        <v>12105</v>
      </c>
      <c r="B302" s="86"/>
      <c r="C302" s="110" t="s">
        <v>29</v>
      </c>
      <c r="D302" s="110" t="n">
        <v>20</v>
      </c>
      <c r="E302" s="111" t="n">
        <v>5</v>
      </c>
      <c r="F302" s="89" t="n">
        <f aca="false">G302*130</f>
        <v>96.2</v>
      </c>
      <c r="G302" s="119" t="n">
        <v>0.74</v>
      </c>
      <c r="H302" s="113" t="n">
        <v>1</v>
      </c>
      <c r="I302" s="114" t="s">
        <v>30</v>
      </c>
      <c r="J302" s="120" t="s">
        <v>44</v>
      </c>
      <c r="K302" s="151" t="s">
        <v>503</v>
      </c>
      <c r="L302" s="132" t="s">
        <v>441</v>
      </c>
      <c r="M302" s="164" t="n">
        <v>25</v>
      </c>
      <c r="N302" s="97" t="n">
        <f aca="false">(D302*G302)*B302</f>
        <v>0</v>
      </c>
    </row>
    <row r="303" customFormat="false" ht="12.75" hidden="false" customHeight="false" outlineLevel="0" collapsed="false">
      <c r="A303" s="160" t="n">
        <v>12106</v>
      </c>
      <c r="B303" s="86"/>
      <c r="C303" s="110" t="s">
        <v>29</v>
      </c>
      <c r="D303" s="110" t="n">
        <v>20</v>
      </c>
      <c r="E303" s="111" t="n">
        <v>5</v>
      </c>
      <c r="F303" s="89" t="n">
        <f aca="false">G303*130</f>
        <v>115.7</v>
      </c>
      <c r="G303" s="119" t="n">
        <v>0.89</v>
      </c>
      <c r="H303" s="113" t="n">
        <v>1</v>
      </c>
      <c r="I303" s="114" t="s">
        <v>30</v>
      </c>
      <c r="J303" s="120" t="s">
        <v>44</v>
      </c>
      <c r="K303" s="165" t="s">
        <v>504</v>
      </c>
      <c r="L303" s="132" t="s">
        <v>441</v>
      </c>
      <c r="M303" s="162" t="n">
        <v>26</v>
      </c>
      <c r="N303" s="97" t="n">
        <f aca="false">(D303*G303)*B303</f>
        <v>0</v>
      </c>
    </row>
    <row r="304" customFormat="false" ht="12.75" hidden="false" customHeight="false" outlineLevel="0" collapsed="false">
      <c r="A304" s="160" t="n">
        <v>12107</v>
      </c>
      <c r="B304" s="86"/>
      <c r="C304" s="110" t="s">
        <v>29</v>
      </c>
      <c r="D304" s="110" t="n">
        <v>20</v>
      </c>
      <c r="E304" s="111" t="n">
        <v>5</v>
      </c>
      <c r="F304" s="89" t="n">
        <f aca="false">G304*130</f>
        <v>117</v>
      </c>
      <c r="G304" s="119" t="n">
        <v>0.9</v>
      </c>
      <c r="H304" s="113" t="n">
        <v>1</v>
      </c>
      <c r="I304" s="114" t="s">
        <v>30</v>
      </c>
      <c r="J304" s="120" t="s">
        <v>44</v>
      </c>
      <c r="K304" s="151" t="s">
        <v>505</v>
      </c>
      <c r="L304" s="132" t="s">
        <v>441</v>
      </c>
      <c r="M304" s="162" t="n">
        <v>26</v>
      </c>
      <c r="N304" s="97" t="n">
        <f aca="false">(D304*G304)*B304</f>
        <v>0</v>
      </c>
    </row>
    <row r="305" customFormat="false" ht="12.75" hidden="false" customHeight="false" outlineLevel="0" collapsed="false">
      <c r="A305" s="160" t="n">
        <v>12077</v>
      </c>
      <c r="B305" s="86"/>
      <c r="C305" s="110" t="s">
        <v>29</v>
      </c>
      <c r="D305" s="110" t="n">
        <v>20</v>
      </c>
      <c r="E305" s="111" t="n">
        <v>5</v>
      </c>
      <c r="F305" s="89" t="n">
        <f aca="false">G305*130</f>
        <v>110.5</v>
      </c>
      <c r="G305" s="119" t="n">
        <v>0.85</v>
      </c>
      <c r="H305" s="113" t="n">
        <v>1</v>
      </c>
      <c r="I305" s="114" t="s">
        <v>30</v>
      </c>
      <c r="J305" s="120" t="s">
        <v>44</v>
      </c>
      <c r="K305" s="151" t="s">
        <v>506</v>
      </c>
      <c r="L305" s="132" t="s">
        <v>441</v>
      </c>
      <c r="M305" s="162" t="n">
        <v>26</v>
      </c>
      <c r="N305" s="97" t="n">
        <f aca="false">(D305*G305)*B305</f>
        <v>0</v>
      </c>
    </row>
    <row r="306" customFormat="false" ht="12.75" hidden="false" customHeight="false" outlineLevel="0" collapsed="false">
      <c r="A306" s="160" t="n">
        <v>12119</v>
      </c>
      <c r="B306" s="109"/>
      <c r="C306" s="110" t="s">
        <v>29</v>
      </c>
      <c r="D306" s="110" t="n">
        <v>20</v>
      </c>
      <c r="E306" s="111" t="n">
        <v>5</v>
      </c>
      <c r="F306" s="89" t="n">
        <f aca="false">G306*130</f>
        <v>132.6</v>
      </c>
      <c r="G306" s="119" t="n">
        <v>1.02</v>
      </c>
      <c r="H306" s="113" t="n">
        <v>1</v>
      </c>
      <c r="I306" s="114" t="s">
        <v>30</v>
      </c>
      <c r="J306" s="120" t="s">
        <v>44</v>
      </c>
      <c r="K306" s="151" t="s">
        <v>507</v>
      </c>
      <c r="L306" s="132" t="s">
        <v>441</v>
      </c>
      <c r="M306" s="162" t="n">
        <v>26</v>
      </c>
      <c r="N306" s="97" t="n">
        <f aca="false">(D306*G306)*B306</f>
        <v>0</v>
      </c>
    </row>
    <row r="307" customFormat="false" ht="12.75" hidden="false" customHeight="false" outlineLevel="0" collapsed="false">
      <c r="A307" s="160" t="n">
        <v>12129</v>
      </c>
      <c r="B307" s="109"/>
      <c r="C307" s="110" t="s">
        <v>29</v>
      </c>
      <c r="D307" s="110" t="n">
        <v>20</v>
      </c>
      <c r="E307" s="111" t="n">
        <v>5</v>
      </c>
      <c r="F307" s="89" t="n">
        <f aca="false">G307*130</f>
        <v>141.7</v>
      </c>
      <c r="G307" s="119" t="n">
        <v>1.09</v>
      </c>
      <c r="H307" s="113" t="n">
        <v>1</v>
      </c>
      <c r="I307" s="114" t="s">
        <v>30</v>
      </c>
      <c r="J307" s="120" t="s">
        <v>44</v>
      </c>
      <c r="K307" s="165" t="s">
        <v>508</v>
      </c>
      <c r="L307" s="132" t="s">
        <v>441</v>
      </c>
      <c r="M307" s="162" t="n">
        <v>26</v>
      </c>
      <c r="N307" s="97" t="n">
        <f aca="false">(D307*G307)*B307</f>
        <v>0</v>
      </c>
    </row>
    <row r="308" customFormat="false" ht="12.75" hidden="false" customHeight="false" outlineLevel="0" collapsed="false">
      <c r="A308" s="160" t="n">
        <v>12122</v>
      </c>
      <c r="B308" s="109"/>
      <c r="C308" s="110" t="s">
        <v>29</v>
      </c>
      <c r="D308" s="110" t="n">
        <v>20</v>
      </c>
      <c r="E308" s="111" t="n">
        <v>5</v>
      </c>
      <c r="F308" s="89" t="n">
        <f aca="false">G308*130</f>
        <v>132.6</v>
      </c>
      <c r="G308" s="119" t="n">
        <v>1.02</v>
      </c>
      <c r="H308" s="113" t="n">
        <v>1</v>
      </c>
      <c r="I308" s="114" t="s">
        <v>30</v>
      </c>
      <c r="J308" s="120" t="s">
        <v>44</v>
      </c>
      <c r="K308" s="165" t="s">
        <v>509</v>
      </c>
      <c r="L308" s="132" t="s">
        <v>441</v>
      </c>
      <c r="M308" s="162" t="n">
        <v>26</v>
      </c>
      <c r="N308" s="97" t="n">
        <f aca="false">(D308*G308)*B308</f>
        <v>0</v>
      </c>
    </row>
    <row r="309" customFormat="false" ht="12.75" hidden="false" customHeight="false" outlineLevel="0" collapsed="false">
      <c r="A309" s="160" t="n">
        <v>12123</v>
      </c>
      <c r="B309" s="109"/>
      <c r="C309" s="110" t="s">
        <v>29</v>
      </c>
      <c r="D309" s="110" t="n">
        <v>20</v>
      </c>
      <c r="E309" s="111" t="n">
        <v>5</v>
      </c>
      <c r="F309" s="89" t="n">
        <f aca="false">G309*130</f>
        <v>141.7</v>
      </c>
      <c r="G309" s="119" t="n">
        <v>1.09</v>
      </c>
      <c r="H309" s="113" t="n">
        <v>1</v>
      </c>
      <c r="I309" s="114" t="s">
        <v>30</v>
      </c>
      <c r="J309" s="120" t="s">
        <v>44</v>
      </c>
      <c r="K309" s="165" t="s">
        <v>510</v>
      </c>
      <c r="L309" s="132" t="s">
        <v>441</v>
      </c>
      <c r="M309" s="162" t="n">
        <v>26</v>
      </c>
      <c r="N309" s="97" t="n">
        <f aca="false">(D309*G309)*B309</f>
        <v>0</v>
      </c>
    </row>
    <row r="310" customFormat="false" ht="12.75" hidden="false" customHeight="false" outlineLevel="0" collapsed="false">
      <c r="A310" s="160" t="n">
        <v>12120</v>
      </c>
      <c r="B310" s="109"/>
      <c r="C310" s="110" t="s">
        <v>29</v>
      </c>
      <c r="D310" s="110" t="n">
        <v>20</v>
      </c>
      <c r="E310" s="111" t="n">
        <v>5</v>
      </c>
      <c r="F310" s="89" t="n">
        <f aca="false">G310*130</f>
        <v>113.1</v>
      </c>
      <c r="G310" s="119" t="n">
        <v>0.87</v>
      </c>
      <c r="H310" s="113" t="n">
        <v>1</v>
      </c>
      <c r="I310" s="114" t="s">
        <v>30</v>
      </c>
      <c r="J310" s="120" t="s">
        <v>44</v>
      </c>
      <c r="K310" s="165" t="s">
        <v>511</v>
      </c>
      <c r="L310" s="132" t="s">
        <v>441</v>
      </c>
      <c r="M310" s="162" t="n">
        <v>26</v>
      </c>
      <c r="N310" s="97" t="n">
        <f aca="false">(D310*G310)*B310</f>
        <v>0</v>
      </c>
    </row>
    <row r="311" customFormat="false" ht="12.75" hidden="false" customHeight="false" outlineLevel="0" collapsed="false">
      <c r="A311" s="160" t="n">
        <v>12111</v>
      </c>
      <c r="B311" s="109"/>
      <c r="C311" s="110" t="s">
        <v>29</v>
      </c>
      <c r="D311" s="110" t="n">
        <v>20</v>
      </c>
      <c r="E311" s="111" t="n">
        <v>5</v>
      </c>
      <c r="F311" s="89" t="n">
        <f aca="false">G311*130</f>
        <v>102.7</v>
      </c>
      <c r="G311" s="119" t="n">
        <v>0.79</v>
      </c>
      <c r="H311" s="113" t="n">
        <v>1</v>
      </c>
      <c r="I311" s="114" t="s">
        <v>30</v>
      </c>
      <c r="J311" s="120" t="s">
        <v>512</v>
      </c>
      <c r="K311" s="165" t="s">
        <v>513</v>
      </c>
      <c r="L311" s="132" t="s">
        <v>441</v>
      </c>
      <c r="M311" s="162" t="n">
        <v>26</v>
      </c>
      <c r="N311" s="97" t="n">
        <f aca="false">(D311*G311)*B311</f>
        <v>0</v>
      </c>
    </row>
    <row r="312" customFormat="false" ht="12.75" hidden="false" customHeight="false" outlineLevel="0" collapsed="false">
      <c r="A312" s="160" t="n">
        <v>12112</v>
      </c>
      <c r="B312" s="109"/>
      <c r="C312" s="87" t="s">
        <v>29</v>
      </c>
      <c r="D312" s="87" t="n">
        <v>20</v>
      </c>
      <c r="E312" s="88" t="n">
        <v>5</v>
      </c>
      <c r="F312" s="89" t="n">
        <f aca="false">G312*130</f>
        <v>114.4</v>
      </c>
      <c r="G312" s="100" t="n">
        <v>0.88</v>
      </c>
      <c r="H312" s="91" t="n">
        <v>1</v>
      </c>
      <c r="I312" s="92" t="s">
        <v>30</v>
      </c>
      <c r="J312" s="101" t="s">
        <v>512</v>
      </c>
      <c r="K312" s="161" t="s">
        <v>514</v>
      </c>
      <c r="L312" s="136" t="s">
        <v>441</v>
      </c>
      <c r="M312" s="162" t="n">
        <v>26</v>
      </c>
      <c r="N312" s="97" t="n">
        <f aca="false">(D312*G312)*B312</f>
        <v>0</v>
      </c>
    </row>
    <row r="313" customFormat="false" ht="12.75" hidden="false" customHeight="false" outlineLevel="0" collapsed="false">
      <c r="A313" s="160" t="n">
        <v>12113</v>
      </c>
      <c r="B313" s="109"/>
      <c r="C313" s="87" t="s">
        <v>29</v>
      </c>
      <c r="D313" s="87" t="n">
        <v>20</v>
      </c>
      <c r="E313" s="88" t="n">
        <v>5</v>
      </c>
      <c r="F313" s="89" t="n">
        <f aca="false">G313*130</f>
        <v>106.6</v>
      </c>
      <c r="G313" s="100" t="n">
        <v>0.82</v>
      </c>
      <c r="H313" s="91" t="n">
        <v>1</v>
      </c>
      <c r="I313" s="92" t="s">
        <v>30</v>
      </c>
      <c r="J313" s="101" t="s">
        <v>512</v>
      </c>
      <c r="K313" s="161" t="s">
        <v>515</v>
      </c>
      <c r="L313" s="136" t="s">
        <v>441</v>
      </c>
      <c r="M313" s="162" t="n">
        <v>26</v>
      </c>
      <c r="N313" s="97" t="n">
        <f aca="false">(D313*G313)*B313</f>
        <v>0</v>
      </c>
    </row>
    <row r="314" customFormat="false" ht="12.75" hidden="false" customHeight="false" outlineLevel="0" collapsed="false">
      <c r="A314" s="160" t="n">
        <v>12114</v>
      </c>
      <c r="B314" s="109"/>
      <c r="C314" s="87" t="s">
        <v>29</v>
      </c>
      <c r="D314" s="87" t="n">
        <v>20</v>
      </c>
      <c r="E314" s="88" t="n">
        <v>5</v>
      </c>
      <c r="F314" s="89" t="n">
        <f aca="false">G314*130</f>
        <v>124.8</v>
      </c>
      <c r="G314" s="100" t="n">
        <v>0.96</v>
      </c>
      <c r="H314" s="91" t="n">
        <v>1</v>
      </c>
      <c r="I314" s="92" t="s">
        <v>30</v>
      </c>
      <c r="J314" s="101" t="s">
        <v>512</v>
      </c>
      <c r="K314" s="161" t="s">
        <v>516</v>
      </c>
      <c r="L314" s="136" t="s">
        <v>441</v>
      </c>
      <c r="M314" s="162" t="n">
        <v>26</v>
      </c>
      <c r="N314" s="97" t="n">
        <f aca="false">(D314*G314)*B314</f>
        <v>0</v>
      </c>
    </row>
    <row r="315" customFormat="false" ht="12.75" hidden="false" customHeight="false" outlineLevel="0" collapsed="false">
      <c r="A315" s="160" t="n">
        <v>12115</v>
      </c>
      <c r="B315" s="109"/>
      <c r="C315" s="87" t="s">
        <v>29</v>
      </c>
      <c r="D315" s="87" t="n">
        <v>20</v>
      </c>
      <c r="E315" s="88" t="n">
        <v>5</v>
      </c>
      <c r="F315" s="89" t="n">
        <f aca="false">G315*130</f>
        <v>132.6</v>
      </c>
      <c r="G315" s="100" t="n">
        <v>1.02</v>
      </c>
      <c r="H315" s="91" t="n">
        <v>1</v>
      </c>
      <c r="I315" s="92" t="s">
        <v>30</v>
      </c>
      <c r="J315" s="101" t="s">
        <v>512</v>
      </c>
      <c r="K315" s="161" t="s">
        <v>517</v>
      </c>
      <c r="L315" s="136" t="s">
        <v>441</v>
      </c>
      <c r="M315" s="162" t="n">
        <v>26</v>
      </c>
      <c r="N315" s="97" t="n">
        <f aca="false">(D315*G315)*B315</f>
        <v>0</v>
      </c>
    </row>
    <row r="316" customFormat="false" ht="12.75" hidden="false" customHeight="false" outlineLevel="0" collapsed="false">
      <c r="A316" s="160" t="n">
        <v>12116</v>
      </c>
      <c r="B316" s="109"/>
      <c r="C316" s="87" t="s">
        <v>29</v>
      </c>
      <c r="D316" s="87" t="n">
        <v>20</v>
      </c>
      <c r="E316" s="88" t="n">
        <v>5</v>
      </c>
      <c r="F316" s="89" t="n">
        <f aca="false">G316*130</f>
        <v>96.2</v>
      </c>
      <c r="G316" s="100" t="n">
        <v>0.74</v>
      </c>
      <c r="H316" s="91" t="n">
        <v>1</v>
      </c>
      <c r="I316" s="92" t="s">
        <v>30</v>
      </c>
      <c r="J316" s="101" t="s">
        <v>512</v>
      </c>
      <c r="K316" s="161" t="s">
        <v>518</v>
      </c>
      <c r="L316" s="136" t="s">
        <v>441</v>
      </c>
      <c r="M316" s="162" t="n">
        <v>26</v>
      </c>
      <c r="N316" s="97" t="n">
        <f aca="false">(D316*G316)*B316</f>
        <v>0</v>
      </c>
    </row>
    <row r="317" customFormat="false" ht="12.75" hidden="false" customHeight="false" outlineLevel="0" collapsed="false">
      <c r="A317" s="160" t="n">
        <v>12117</v>
      </c>
      <c r="B317" s="109"/>
      <c r="C317" s="87" t="s">
        <v>29</v>
      </c>
      <c r="D317" s="87" t="n">
        <v>20</v>
      </c>
      <c r="E317" s="88" t="n">
        <v>5</v>
      </c>
      <c r="F317" s="89" t="n">
        <f aca="false">G317*130</f>
        <v>124.8</v>
      </c>
      <c r="G317" s="100" t="n">
        <v>0.96</v>
      </c>
      <c r="H317" s="91" t="n">
        <v>1</v>
      </c>
      <c r="I317" s="92" t="s">
        <v>30</v>
      </c>
      <c r="J317" s="101" t="s">
        <v>512</v>
      </c>
      <c r="K317" s="161" t="s">
        <v>519</v>
      </c>
      <c r="L317" s="136" t="s">
        <v>441</v>
      </c>
      <c r="M317" s="162" t="n">
        <v>26</v>
      </c>
      <c r="N317" s="97" t="n">
        <f aca="false">(D317*G317)*B317</f>
        <v>0</v>
      </c>
    </row>
    <row r="318" customFormat="false" ht="12.75" hidden="false" customHeight="false" outlineLevel="0" collapsed="false">
      <c r="A318" s="160" t="n">
        <v>12125</v>
      </c>
      <c r="B318" s="109"/>
      <c r="C318" s="87" t="s">
        <v>29</v>
      </c>
      <c r="D318" s="87" t="n">
        <v>20</v>
      </c>
      <c r="E318" s="88" t="n">
        <v>5</v>
      </c>
      <c r="F318" s="89" t="n">
        <f aca="false">G318*130</f>
        <v>96.2</v>
      </c>
      <c r="G318" s="100" t="n">
        <v>0.74</v>
      </c>
      <c r="H318" s="91" t="n">
        <v>1</v>
      </c>
      <c r="I318" s="92" t="s">
        <v>30</v>
      </c>
      <c r="J318" s="101" t="s">
        <v>175</v>
      </c>
      <c r="K318" s="161" t="s">
        <v>520</v>
      </c>
      <c r="L318" s="136" t="s">
        <v>441</v>
      </c>
      <c r="M318" s="162" t="n">
        <v>26</v>
      </c>
      <c r="N318" s="97" t="n">
        <f aca="false">(D318*G318)*B318</f>
        <v>0</v>
      </c>
    </row>
    <row r="319" customFormat="false" ht="12.75" hidden="false" customHeight="false" outlineLevel="0" collapsed="false">
      <c r="A319" s="160" t="n">
        <v>12126</v>
      </c>
      <c r="B319" s="109"/>
      <c r="C319" s="87" t="s">
        <v>29</v>
      </c>
      <c r="D319" s="87" t="n">
        <v>20</v>
      </c>
      <c r="E319" s="88" t="n">
        <v>5</v>
      </c>
      <c r="F319" s="89" t="n">
        <f aca="false">G319*130</f>
        <v>106.6</v>
      </c>
      <c r="G319" s="100" t="n">
        <v>0.82</v>
      </c>
      <c r="H319" s="91" t="n">
        <v>1</v>
      </c>
      <c r="I319" s="92" t="s">
        <v>30</v>
      </c>
      <c r="J319" s="101" t="s">
        <v>175</v>
      </c>
      <c r="K319" s="161" t="s">
        <v>521</v>
      </c>
      <c r="L319" s="136" t="s">
        <v>441</v>
      </c>
      <c r="M319" s="162" t="n">
        <v>27</v>
      </c>
      <c r="N319" s="97" t="n">
        <f aca="false">(D319*G319)*B319</f>
        <v>0</v>
      </c>
    </row>
    <row r="320" customFormat="false" ht="12.75" hidden="false" customHeight="false" outlineLevel="0" collapsed="false">
      <c r="A320" s="160" t="n">
        <v>12127</v>
      </c>
      <c r="B320" s="109"/>
      <c r="C320" s="87" t="s">
        <v>29</v>
      </c>
      <c r="D320" s="87" t="n">
        <v>20</v>
      </c>
      <c r="E320" s="88" t="n">
        <v>5</v>
      </c>
      <c r="F320" s="89" t="n">
        <f aca="false">G320*130</f>
        <v>102.7</v>
      </c>
      <c r="G320" s="100" t="n">
        <v>0.79</v>
      </c>
      <c r="H320" s="91" t="n">
        <v>1</v>
      </c>
      <c r="I320" s="92" t="s">
        <v>30</v>
      </c>
      <c r="J320" s="101" t="s">
        <v>175</v>
      </c>
      <c r="K320" s="161" t="s">
        <v>522</v>
      </c>
      <c r="L320" s="136" t="s">
        <v>441</v>
      </c>
      <c r="M320" s="162" t="n">
        <v>27</v>
      </c>
      <c r="N320" s="97" t="n">
        <f aca="false">(D320*G320)*B320</f>
        <v>0</v>
      </c>
    </row>
    <row r="321" customFormat="false" ht="12.75" hidden="false" customHeight="false" outlineLevel="0" collapsed="false">
      <c r="A321" s="160" t="n">
        <v>12128</v>
      </c>
      <c r="B321" s="109"/>
      <c r="C321" s="87" t="s">
        <v>29</v>
      </c>
      <c r="D321" s="87" t="n">
        <v>20</v>
      </c>
      <c r="E321" s="88" t="n">
        <v>5</v>
      </c>
      <c r="F321" s="89" t="n">
        <f aca="false">G321*130</f>
        <v>102.7</v>
      </c>
      <c r="G321" s="100" t="n">
        <v>0.79</v>
      </c>
      <c r="H321" s="91" t="n">
        <v>1</v>
      </c>
      <c r="I321" s="92" t="s">
        <v>30</v>
      </c>
      <c r="J321" s="101" t="s">
        <v>175</v>
      </c>
      <c r="K321" s="161" t="s">
        <v>523</v>
      </c>
      <c r="L321" s="136" t="s">
        <v>441</v>
      </c>
      <c r="M321" s="162" t="n">
        <v>27</v>
      </c>
      <c r="N321" s="97" t="n">
        <f aca="false">(D321*G321)*B321</f>
        <v>0</v>
      </c>
    </row>
    <row r="322" customFormat="false" ht="12.75" hidden="false" customHeight="false" outlineLevel="0" collapsed="false">
      <c r="A322" s="160" t="n">
        <v>12130</v>
      </c>
      <c r="B322" s="109"/>
      <c r="C322" s="87" t="s">
        <v>29</v>
      </c>
      <c r="D322" s="87" t="n">
        <v>20</v>
      </c>
      <c r="E322" s="88" t="n">
        <v>5</v>
      </c>
      <c r="F322" s="89" t="n">
        <f aca="false">G322*130</f>
        <v>94.9</v>
      </c>
      <c r="G322" s="100" t="n">
        <v>0.73</v>
      </c>
      <c r="H322" s="91" t="n">
        <v>1</v>
      </c>
      <c r="I322" s="92" t="s">
        <v>30</v>
      </c>
      <c r="J322" s="101" t="s">
        <v>80</v>
      </c>
      <c r="K322" s="161" t="s">
        <v>524</v>
      </c>
      <c r="L322" s="136" t="s">
        <v>441</v>
      </c>
      <c r="M322" s="162" t="n">
        <v>27</v>
      </c>
      <c r="N322" s="97" t="n">
        <f aca="false">(D322*G322)*B322</f>
        <v>0</v>
      </c>
    </row>
    <row r="323" customFormat="false" ht="12.75" hidden="false" customHeight="false" outlineLevel="0" collapsed="false">
      <c r="A323" s="160" t="n">
        <v>12131</v>
      </c>
      <c r="B323" s="109"/>
      <c r="C323" s="87" t="s">
        <v>29</v>
      </c>
      <c r="D323" s="87" t="n">
        <v>20</v>
      </c>
      <c r="E323" s="88" t="n">
        <v>5</v>
      </c>
      <c r="F323" s="89" t="n">
        <f aca="false">G323*130</f>
        <v>106.6</v>
      </c>
      <c r="G323" s="100" t="n">
        <v>0.82</v>
      </c>
      <c r="H323" s="91" t="n">
        <v>1</v>
      </c>
      <c r="I323" s="92" t="s">
        <v>30</v>
      </c>
      <c r="J323" s="101" t="s">
        <v>80</v>
      </c>
      <c r="K323" s="161" t="s">
        <v>269</v>
      </c>
      <c r="L323" s="136" t="s">
        <v>441</v>
      </c>
      <c r="M323" s="162" t="n">
        <v>27</v>
      </c>
      <c r="N323" s="97" t="n">
        <f aca="false">(D323*G323)*B323</f>
        <v>0</v>
      </c>
    </row>
    <row r="324" customFormat="false" ht="12.75" hidden="false" customHeight="false" outlineLevel="0" collapsed="false">
      <c r="A324" s="160" t="n">
        <v>12132</v>
      </c>
      <c r="B324" s="109"/>
      <c r="C324" s="87" t="s">
        <v>29</v>
      </c>
      <c r="D324" s="87" t="n">
        <v>20</v>
      </c>
      <c r="E324" s="88" t="n">
        <v>5</v>
      </c>
      <c r="F324" s="89" t="n">
        <f aca="false">G324*130</f>
        <v>110.5</v>
      </c>
      <c r="G324" s="100" t="n">
        <v>0.85</v>
      </c>
      <c r="H324" s="91" t="n">
        <v>1</v>
      </c>
      <c r="I324" s="92" t="s">
        <v>30</v>
      </c>
      <c r="J324" s="101" t="s">
        <v>80</v>
      </c>
      <c r="K324" s="161" t="s">
        <v>265</v>
      </c>
      <c r="L324" s="136" t="s">
        <v>441</v>
      </c>
      <c r="M324" s="162" t="n">
        <v>27</v>
      </c>
      <c r="N324" s="97" t="n">
        <f aca="false">(D324*G324)*B324</f>
        <v>0</v>
      </c>
    </row>
    <row r="325" customFormat="false" ht="12.75" hidden="false" customHeight="false" outlineLevel="0" collapsed="false">
      <c r="A325" s="160" t="n">
        <v>12133</v>
      </c>
      <c r="B325" s="109"/>
      <c r="C325" s="87" t="s">
        <v>29</v>
      </c>
      <c r="D325" s="87" t="n">
        <v>20</v>
      </c>
      <c r="E325" s="88" t="n">
        <v>5</v>
      </c>
      <c r="F325" s="89" t="n">
        <f aca="false">G325*130</f>
        <v>102.7</v>
      </c>
      <c r="G325" s="100" t="n">
        <v>0.79</v>
      </c>
      <c r="H325" s="91" t="n">
        <v>1</v>
      </c>
      <c r="I325" s="92" t="s">
        <v>30</v>
      </c>
      <c r="J325" s="101" t="s">
        <v>80</v>
      </c>
      <c r="K325" s="161" t="s">
        <v>525</v>
      </c>
      <c r="L325" s="136" t="s">
        <v>441</v>
      </c>
      <c r="M325" s="162" t="n">
        <v>27</v>
      </c>
      <c r="N325" s="97" t="n">
        <f aca="false">(D325*G325)*B325</f>
        <v>0</v>
      </c>
    </row>
    <row r="326" customFormat="false" ht="12.75" hidden="false" customHeight="false" outlineLevel="0" collapsed="false">
      <c r="A326" s="160" t="n">
        <v>12134</v>
      </c>
      <c r="B326" s="109"/>
      <c r="C326" s="87" t="s">
        <v>29</v>
      </c>
      <c r="D326" s="87" t="n">
        <v>20</v>
      </c>
      <c r="E326" s="88" t="n">
        <v>5</v>
      </c>
      <c r="F326" s="89" t="n">
        <f aca="false">G326*130</f>
        <v>98.8</v>
      </c>
      <c r="G326" s="100" t="n">
        <v>0.76</v>
      </c>
      <c r="H326" s="91" t="n">
        <v>1</v>
      </c>
      <c r="I326" s="92" t="s">
        <v>30</v>
      </c>
      <c r="J326" s="101" t="s">
        <v>80</v>
      </c>
      <c r="K326" s="161" t="s">
        <v>261</v>
      </c>
      <c r="L326" s="136" t="s">
        <v>441</v>
      </c>
      <c r="M326" s="162" t="n">
        <v>27</v>
      </c>
      <c r="N326" s="97" t="n">
        <f aca="false">(D326*G326)*B326</f>
        <v>0</v>
      </c>
    </row>
    <row r="327" customFormat="false" ht="12.75" hidden="false" customHeight="false" outlineLevel="0" collapsed="false">
      <c r="A327" s="160" t="n">
        <v>12135</v>
      </c>
      <c r="B327" s="109"/>
      <c r="C327" s="87" t="s">
        <v>29</v>
      </c>
      <c r="D327" s="87" t="n">
        <v>20</v>
      </c>
      <c r="E327" s="88" t="n">
        <v>5</v>
      </c>
      <c r="F327" s="89" t="n">
        <f aca="false">G327*130</f>
        <v>100.1</v>
      </c>
      <c r="G327" s="100" t="n">
        <v>0.77</v>
      </c>
      <c r="H327" s="91" t="n">
        <v>1</v>
      </c>
      <c r="I327" s="92" t="s">
        <v>30</v>
      </c>
      <c r="J327" s="101" t="s">
        <v>80</v>
      </c>
      <c r="K327" s="161" t="s">
        <v>526</v>
      </c>
      <c r="L327" s="136" t="s">
        <v>441</v>
      </c>
      <c r="M327" s="162" t="n">
        <v>27</v>
      </c>
      <c r="N327" s="97" t="n">
        <f aca="false">(D327*G327)*B327</f>
        <v>0</v>
      </c>
    </row>
    <row r="328" customFormat="false" ht="12.75" hidden="false" customHeight="false" outlineLevel="0" collapsed="false">
      <c r="A328" s="160" t="n">
        <v>12136</v>
      </c>
      <c r="B328" s="109"/>
      <c r="C328" s="87" t="s">
        <v>29</v>
      </c>
      <c r="D328" s="87" t="n">
        <v>20</v>
      </c>
      <c r="E328" s="88" t="n">
        <v>5</v>
      </c>
      <c r="F328" s="89" t="n">
        <f aca="false">G328*130</f>
        <v>117</v>
      </c>
      <c r="G328" s="100" t="n">
        <v>0.9</v>
      </c>
      <c r="H328" s="91" t="n">
        <v>1</v>
      </c>
      <c r="I328" s="92" t="s">
        <v>30</v>
      </c>
      <c r="J328" s="101" t="s">
        <v>80</v>
      </c>
      <c r="K328" s="161" t="s">
        <v>527</v>
      </c>
      <c r="L328" s="136" t="s">
        <v>441</v>
      </c>
      <c r="M328" s="162" t="n">
        <v>27</v>
      </c>
      <c r="N328" s="97" t="n">
        <f aca="false">(D328*G328)*B328</f>
        <v>0</v>
      </c>
    </row>
    <row r="329" customFormat="false" ht="12.75" hidden="false" customHeight="false" outlineLevel="0" collapsed="false">
      <c r="A329" s="160" t="n">
        <v>12140</v>
      </c>
      <c r="B329" s="109"/>
      <c r="C329" s="87" t="s">
        <v>29</v>
      </c>
      <c r="D329" s="87" t="n">
        <v>20</v>
      </c>
      <c r="E329" s="88" t="n">
        <v>5</v>
      </c>
      <c r="F329" s="89" t="n">
        <f aca="false">G329*130</f>
        <v>102.7</v>
      </c>
      <c r="G329" s="100" t="n">
        <v>0.79</v>
      </c>
      <c r="H329" s="91" t="n">
        <v>1</v>
      </c>
      <c r="I329" s="92" t="s">
        <v>30</v>
      </c>
      <c r="J329" s="101" t="s">
        <v>80</v>
      </c>
      <c r="K329" s="161" t="s">
        <v>267</v>
      </c>
      <c r="L329" s="136" t="s">
        <v>441</v>
      </c>
      <c r="M329" s="162" t="n">
        <v>27</v>
      </c>
      <c r="N329" s="97" t="n">
        <f aca="false">(D329*G329)*B329</f>
        <v>0</v>
      </c>
    </row>
    <row r="330" customFormat="false" ht="12.75" hidden="false" customHeight="false" outlineLevel="0" collapsed="false">
      <c r="A330" s="160" t="n">
        <v>12141</v>
      </c>
      <c r="B330" s="109"/>
      <c r="C330" s="87" t="s">
        <v>29</v>
      </c>
      <c r="D330" s="87" t="n">
        <v>20</v>
      </c>
      <c r="E330" s="88" t="n">
        <v>5</v>
      </c>
      <c r="F330" s="89" t="n">
        <f aca="false">G330*130</f>
        <v>96.2</v>
      </c>
      <c r="G330" s="100" t="n">
        <v>0.74</v>
      </c>
      <c r="H330" s="91" t="n">
        <v>1</v>
      </c>
      <c r="I330" s="92" t="s">
        <v>30</v>
      </c>
      <c r="J330" s="101" t="s">
        <v>80</v>
      </c>
      <c r="K330" s="161" t="s">
        <v>273</v>
      </c>
      <c r="L330" s="136" t="s">
        <v>441</v>
      </c>
      <c r="M330" s="162" t="n">
        <v>27</v>
      </c>
      <c r="N330" s="97" t="n">
        <f aca="false">(D330*G330)*B330</f>
        <v>0</v>
      </c>
    </row>
    <row r="331" customFormat="false" ht="12.75" hidden="false" customHeight="false" outlineLevel="0" collapsed="false">
      <c r="A331" s="160" t="n">
        <v>12142</v>
      </c>
      <c r="B331" s="109"/>
      <c r="C331" s="87" t="s">
        <v>29</v>
      </c>
      <c r="D331" s="87" t="n">
        <v>20</v>
      </c>
      <c r="E331" s="88" t="n">
        <v>5</v>
      </c>
      <c r="F331" s="89" t="n">
        <f aca="false">G331*130</f>
        <v>106.6</v>
      </c>
      <c r="G331" s="100" t="n">
        <v>0.82</v>
      </c>
      <c r="H331" s="91" t="n">
        <v>1</v>
      </c>
      <c r="I331" s="92" t="s">
        <v>30</v>
      </c>
      <c r="J331" s="101" t="s">
        <v>80</v>
      </c>
      <c r="K331" s="161" t="s">
        <v>263</v>
      </c>
      <c r="L331" s="136" t="s">
        <v>441</v>
      </c>
      <c r="M331" s="162" t="n">
        <v>27</v>
      </c>
      <c r="N331" s="97" t="n">
        <f aca="false">(D331*G331)*B331</f>
        <v>0</v>
      </c>
    </row>
    <row r="332" customFormat="false" ht="12.75" hidden="false" customHeight="false" outlineLevel="0" collapsed="false">
      <c r="A332" s="160" t="n">
        <v>12144</v>
      </c>
      <c r="B332" s="109"/>
      <c r="C332" s="87" t="s">
        <v>29</v>
      </c>
      <c r="D332" s="87" t="n">
        <v>20</v>
      </c>
      <c r="E332" s="88" t="n">
        <v>5</v>
      </c>
      <c r="F332" s="89" t="n">
        <f aca="false">G332*130</f>
        <v>110.5</v>
      </c>
      <c r="G332" s="100" t="n">
        <v>0.85</v>
      </c>
      <c r="H332" s="91" t="n">
        <v>1</v>
      </c>
      <c r="I332" s="92" t="s">
        <v>30</v>
      </c>
      <c r="J332" s="101" t="s">
        <v>80</v>
      </c>
      <c r="K332" s="161" t="s">
        <v>528</v>
      </c>
      <c r="L332" s="136" t="s">
        <v>441</v>
      </c>
      <c r="M332" s="162" t="n">
        <v>27</v>
      </c>
      <c r="N332" s="97" t="n">
        <f aca="false">(D332*G332)*B332</f>
        <v>0</v>
      </c>
    </row>
    <row r="333" customFormat="false" ht="12.75" hidden="false" customHeight="false" outlineLevel="0" collapsed="false">
      <c r="A333" s="160" t="n">
        <v>12146</v>
      </c>
      <c r="B333" s="109"/>
      <c r="C333" s="87" t="s">
        <v>29</v>
      </c>
      <c r="D333" s="87" t="n">
        <v>20</v>
      </c>
      <c r="E333" s="88" t="n">
        <v>5</v>
      </c>
      <c r="F333" s="89" t="n">
        <f aca="false">G333*130</f>
        <v>98.8</v>
      </c>
      <c r="G333" s="100" t="n">
        <v>0.76</v>
      </c>
      <c r="H333" s="91" t="n">
        <v>1</v>
      </c>
      <c r="I333" s="92" t="s">
        <v>30</v>
      </c>
      <c r="J333" s="101" t="s">
        <v>80</v>
      </c>
      <c r="K333" s="161" t="s">
        <v>529</v>
      </c>
      <c r="L333" s="136" t="s">
        <v>441</v>
      </c>
      <c r="M333" s="162" t="n">
        <v>27</v>
      </c>
      <c r="N333" s="97" t="n">
        <f aca="false">(D333*G333)*B333</f>
        <v>0</v>
      </c>
    </row>
    <row r="334" customFormat="false" ht="12.75" hidden="false" customHeight="false" outlineLevel="0" collapsed="false">
      <c r="A334" s="160" t="n">
        <v>12147</v>
      </c>
      <c r="B334" s="109"/>
      <c r="C334" s="87" t="s">
        <v>29</v>
      </c>
      <c r="D334" s="87" t="n">
        <v>20</v>
      </c>
      <c r="E334" s="88" t="n">
        <v>5</v>
      </c>
      <c r="F334" s="89" t="n">
        <f aca="false">G334*130</f>
        <v>96.2</v>
      </c>
      <c r="G334" s="100" t="n">
        <v>0.74</v>
      </c>
      <c r="H334" s="91" t="n">
        <v>1</v>
      </c>
      <c r="I334" s="92" t="s">
        <v>30</v>
      </c>
      <c r="J334" s="101" t="s">
        <v>80</v>
      </c>
      <c r="K334" s="161" t="s">
        <v>530</v>
      </c>
      <c r="L334" s="136" t="s">
        <v>441</v>
      </c>
      <c r="M334" s="162" t="n">
        <v>27</v>
      </c>
      <c r="N334" s="97" t="n">
        <f aca="false">(D334*G334)*B334</f>
        <v>0</v>
      </c>
    </row>
    <row r="335" customFormat="false" ht="12.75" hidden="false" customHeight="false" outlineLevel="0" collapsed="false">
      <c r="A335" s="160" t="n">
        <v>12145</v>
      </c>
      <c r="B335" s="109"/>
      <c r="C335" s="87" t="s">
        <v>29</v>
      </c>
      <c r="D335" s="87" t="n">
        <v>20</v>
      </c>
      <c r="E335" s="88" t="n">
        <v>5</v>
      </c>
      <c r="F335" s="89" t="n">
        <f aca="false">G335*130</f>
        <v>102.7</v>
      </c>
      <c r="G335" s="100" t="n">
        <v>0.79</v>
      </c>
      <c r="H335" s="91" t="n">
        <v>1</v>
      </c>
      <c r="I335" s="92" t="s">
        <v>30</v>
      </c>
      <c r="J335" s="101" t="s">
        <v>80</v>
      </c>
      <c r="K335" s="161" t="s">
        <v>216</v>
      </c>
      <c r="L335" s="136" t="s">
        <v>441</v>
      </c>
      <c r="M335" s="162" t="n">
        <v>28</v>
      </c>
      <c r="N335" s="97" t="n">
        <f aca="false">(D335*G335)*B335</f>
        <v>0</v>
      </c>
    </row>
    <row r="336" customFormat="false" ht="12.75" hidden="false" customHeight="false" outlineLevel="0" collapsed="false">
      <c r="A336" s="160" t="n">
        <v>12150</v>
      </c>
      <c r="B336" s="109"/>
      <c r="C336" s="87" t="s">
        <v>29</v>
      </c>
      <c r="D336" s="87" t="n">
        <v>20</v>
      </c>
      <c r="E336" s="88" t="n">
        <v>5</v>
      </c>
      <c r="F336" s="89" t="n">
        <f aca="false">G336*130</f>
        <v>106.6</v>
      </c>
      <c r="G336" s="100" t="n">
        <v>0.82</v>
      </c>
      <c r="H336" s="91" t="n">
        <v>1</v>
      </c>
      <c r="I336" s="92" t="s">
        <v>30</v>
      </c>
      <c r="J336" s="101" t="s">
        <v>71</v>
      </c>
      <c r="K336" s="161" t="s">
        <v>72</v>
      </c>
      <c r="L336" s="136" t="s">
        <v>441</v>
      </c>
      <c r="M336" s="162" t="n">
        <v>28</v>
      </c>
      <c r="N336" s="97" t="n">
        <f aca="false">(D336*G336)*B336</f>
        <v>0</v>
      </c>
    </row>
    <row r="337" customFormat="false" ht="12.75" hidden="false" customHeight="false" outlineLevel="0" collapsed="false">
      <c r="A337" s="160" t="n">
        <v>12151</v>
      </c>
      <c r="B337" s="109"/>
      <c r="C337" s="87" t="s">
        <v>29</v>
      </c>
      <c r="D337" s="87" t="n">
        <v>20</v>
      </c>
      <c r="E337" s="88" t="n">
        <v>5</v>
      </c>
      <c r="F337" s="89" t="n">
        <f aca="false">G337*130</f>
        <v>106.6</v>
      </c>
      <c r="G337" s="100" t="n">
        <v>0.82</v>
      </c>
      <c r="H337" s="91" t="n">
        <v>1</v>
      </c>
      <c r="I337" s="92" t="s">
        <v>30</v>
      </c>
      <c r="J337" s="101" t="s">
        <v>71</v>
      </c>
      <c r="K337" s="161" t="s">
        <v>531</v>
      </c>
      <c r="L337" s="136" t="s">
        <v>441</v>
      </c>
      <c r="M337" s="162" t="n">
        <v>28</v>
      </c>
      <c r="N337" s="97" t="n">
        <f aca="false">(D337*G337)*B337</f>
        <v>0</v>
      </c>
    </row>
    <row r="338" customFormat="false" ht="12.75" hidden="false" customHeight="false" outlineLevel="0" collapsed="false">
      <c r="A338" s="160" t="n">
        <v>12152</v>
      </c>
      <c r="B338" s="109"/>
      <c r="C338" s="87" t="s">
        <v>29</v>
      </c>
      <c r="D338" s="87" t="n">
        <v>20</v>
      </c>
      <c r="E338" s="88" t="n">
        <v>5</v>
      </c>
      <c r="F338" s="89" t="n">
        <f aca="false">G338*130</f>
        <v>110.5</v>
      </c>
      <c r="G338" s="100" t="n">
        <v>0.85</v>
      </c>
      <c r="H338" s="91" t="n">
        <v>1</v>
      </c>
      <c r="I338" s="92" t="s">
        <v>30</v>
      </c>
      <c r="J338" s="101" t="s">
        <v>71</v>
      </c>
      <c r="K338" s="161" t="s">
        <v>532</v>
      </c>
      <c r="L338" s="136" t="s">
        <v>441</v>
      </c>
      <c r="M338" s="162" t="n">
        <v>28</v>
      </c>
      <c r="N338" s="97" t="n">
        <f aca="false">(D338*G338)*B338</f>
        <v>0</v>
      </c>
    </row>
    <row r="339" customFormat="false" ht="12.75" hidden="false" customHeight="false" outlineLevel="0" collapsed="false">
      <c r="A339" s="160" t="n">
        <v>12153</v>
      </c>
      <c r="B339" s="109"/>
      <c r="C339" s="87" t="s">
        <v>29</v>
      </c>
      <c r="D339" s="87" t="n">
        <v>20</v>
      </c>
      <c r="E339" s="88" t="n">
        <v>5</v>
      </c>
      <c r="F339" s="89" t="n">
        <f aca="false">G339*130</f>
        <v>92.3</v>
      </c>
      <c r="G339" s="100" t="n">
        <v>0.71</v>
      </c>
      <c r="H339" s="91" t="n">
        <v>1</v>
      </c>
      <c r="I339" s="92" t="s">
        <v>30</v>
      </c>
      <c r="J339" s="101" t="s">
        <v>71</v>
      </c>
      <c r="K339" s="161" t="s">
        <v>533</v>
      </c>
      <c r="L339" s="136" t="s">
        <v>441</v>
      </c>
      <c r="M339" s="162" t="n">
        <v>28</v>
      </c>
      <c r="N339" s="97" t="n">
        <f aca="false">(D339*G339)*B339</f>
        <v>0</v>
      </c>
    </row>
    <row r="340" customFormat="false" ht="12.75" hidden="false" customHeight="false" outlineLevel="0" collapsed="false">
      <c r="A340" s="160" t="n">
        <v>12154</v>
      </c>
      <c r="B340" s="109"/>
      <c r="C340" s="87" t="s">
        <v>29</v>
      </c>
      <c r="D340" s="87" t="n">
        <v>20</v>
      </c>
      <c r="E340" s="88" t="n">
        <v>5</v>
      </c>
      <c r="F340" s="89" t="n">
        <f aca="false">G340*130</f>
        <v>106.6</v>
      </c>
      <c r="G340" s="100" t="n">
        <v>0.82</v>
      </c>
      <c r="H340" s="91" t="n">
        <v>1</v>
      </c>
      <c r="I340" s="92" t="s">
        <v>30</v>
      </c>
      <c r="J340" s="101" t="s">
        <v>71</v>
      </c>
      <c r="K340" s="161" t="s">
        <v>534</v>
      </c>
      <c r="L340" s="136" t="s">
        <v>441</v>
      </c>
      <c r="M340" s="162" t="n">
        <v>28</v>
      </c>
      <c r="N340" s="97" t="n">
        <f aca="false">(D340*G340)*B340</f>
        <v>0</v>
      </c>
    </row>
    <row r="341" customFormat="false" ht="12.75" hidden="false" customHeight="false" outlineLevel="0" collapsed="false">
      <c r="A341" s="160" t="n">
        <v>12155</v>
      </c>
      <c r="B341" s="109"/>
      <c r="C341" s="87" t="s">
        <v>29</v>
      </c>
      <c r="D341" s="87" t="n">
        <v>20</v>
      </c>
      <c r="E341" s="88" t="n">
        <v>5</v>
      </c>
      <c r="F341" s="89" t="n">
        <f aca="false">G341*130</f>
        <v>98.8</v>
      </c>
      <c r="G341" s="100" t="n">
        <v>0.76</v>
      </c>
      <c r="H341" s="91" t="n">
        <v>1</v>
      </c>
      <c r="I341" s="92" t="s">
        <v>30</v>
      </c>
      <c r="J341" s="101" t="s">
        <v>71</v>
      </c>
      <c r="K341" s="161" t="s">
        <v>535</v>
      </c>
      <c r="L341" s="136" t="s">
        <v>441</v>
      </c>
      <c r="M341" s="162" t="n">
        <v>28</v>
      </c>
      <c r="N341" s="97" t="n">
        <f aca="false">(D341*G341)*B341</f>
        <v>0</v>
      </c>
    </row>
    <row r="342" customFormat="false" ht="12.75" hidden="false" customHeight="false" outlineLevel="0" collapsed="false">
      <c r="A342" s="160" t="n">
        <v>12156</v>
      </c>
      <c r="B342" s="109"/>
      <c r="C342" s="87" t="s">
        <v>29</v>
      </c>
      <c r="D342" s="87" t="n">
        <v>20</v>
      </c>
      <c r="E342" s="88" t="n">
        <v>5</v>
      </c>
      <c r="F342" s="89" t="n">
        <f aca="false">G342*130</f>
        <v>110.5</v>
      </c>
      <c r="G342" s="100" t="n">
        <v>0.85</v>
      </c>
      <c r="H342" s="91" t="n">
        <v>1</v>
      </c>
      <c r="I342" s="92" t="s">
        <v>30</v>
      </c>
      <c r="J342" s="101" t="s">
        <v>71</v>
      </c>
      <c r="K342" s="161" t="s">
        <v>536</v>
      </c>
      <c r="L342" s="136" t="s">
        <v>441</v>
      </c>
      <c r="M342" s="162" t="n">
        <v>28</v>
      </c>
      <c r="N342" s="97" t="n">
        <f aca="false">(D342*G342)*B342</f>
        <v>0</v>
      </c>
    </row>
    <row r="343" customFormat="false" ht="12.75" hidden="false" customHeight="false" outlineLevel="0" collapsed="false">
      <c r="A343" s="160" t="n">
        <v>12160</v>
      </c>
      <c r="B343" s="109"/>
      <c r="C343" s="87" t="s">
        <v>29</v>
      </c>
      <c r="D343" s="87" t="n">
        <v>20</v>
      </c>
      <c r="E343" s="88" t="n">
        <v>5</v>
      </c>
      <c r="F343" s="89" t="n">
        <f aca="false">G343*130</f>
        <v>102.7</v>
      </c>
      <c r="G343" s="100" t="n">
        <v>0.79</v>
      </c>
      <c r="H343" s="91" t="n">
        <v>1</v>
      </c>
      <c r="I343" s="92" t="s">
        <v>30</v>
      </c>
      <c r="J343" s="101" t="s">
        <v>71</v>
      </c>
      <c r="K343" s="161" t="s">
        <v>537</v>
      </c>
      <c r="L343" s="136" t="s">
        <v>441</v>
      </c>
      <c r="M343" s="162" t="n">
        <v>28</v>
      </c>
      <c r="N343" s="97" t="n">
        <f aca="false">(D343*G343)*B343</f>
        <v>0</v>
      </c>
    </row>
    <row r="344" customFormat="false" ht="12.75" hidden="false" customHeight="false" outlineLevel="0" collapsed="false">
      <c r="A344" s="160" t="n">
        <v>12161</v>
      </c>
      <c r="B344" s="109"/>
      <c r="C344" s="87" t="s">
        <v>29</v>
      </c>
      <c r="D344" s="87" t="n">
        <v>20</v>
      </c>
      <c r="E344" s="88" t="n">
        <v>5</v>
      </c>
      <c r="F344" s="89" t="n">
        <f aca="false">G344*130</f>
        <v>122.2</v>
      </c>
      <c r="G344" s="100" t="n">
        <v>0.94</v>
      </c>
      <c r="H344" s="91" t="n">
        <v>1</v>
      </c>
      <c r="I344" s="92" t="s">
        <v>30</v>
      </c>
      <c r="J344" s="101" t="s">
        <v>71</v>
      </c>
      <c r="K344" s="161" t="s">
        <v>538</v>
      </c>
      <c r="L344" s="136" t="s">
        <v>441</v>
      </c>
      <c r="M344" s="162" t="n">
        <v>28</v>
      </c>
      <c r="N344" s="97" t="n">
        <f aca="false">(D344*G344)*B344</f>
        <v>0</v>
      </c>
    </row>
    <row r="345" customFormat="false" ht="12.75" hidden="false" customHeight="false" outlineLevel="0" collapsed="false">
      <c r="A345" s="160" t="n">
        <v>12162</v>
      </c>
      <c r="B345" s="109"/>
      <c r="C345" s="87" t="s">
        <v>29</v>
      </c>
      <c r="D345" s="87" t="n">
        <v>20</v>
      </c>
      <c r="E345" s="88" t="n">
        <v>5</v>
      </c>
      <c r="F345" s="89" t="n">
        <f aca="false">G345*130</f>
        <v>149.5</v>
      </c>
      <c r="G345" s="100" t="n">
        <v>1.15</v>
      </c>
      <c r="H345" s="91" t="n">
        <v>1</v>
      </c>
      <c r="I345" s="92" t="s">
        <v>30</v>
      </c>
      <c r="J345" s="101" t="s">
        <v>71</v>
      </c>
      <c r="K345" s="161" t="s">
        <v>539</v>
      </c>
      <c r="L345" s="136" t="s">
        <v>441</v>
      </c>
      <c r="M345" s="162" t="n">
        <v>28</v>
      </c>
      <c r="N345" s="97" t="n">
        <f aca="false">(D345*G345)*B345</f>
        <v>0</v>
      </c>
    </row>
    <row r="346" customFormat="false" ht="12.75" hidden="false" customHeight="false" outlineLevel="0" collapsed="false">
      <c r="A346" s="160" t="n">
        <v>12165</v>
      </c>
      <c r="B346" s="109"/>
      <c r="C346" s="87" t="s">
        <v>29</v>
      </c>
      <c r="D346" s="87" t="n">
        <v>20</v>
      </c>
      <c r="E346" s="88" t="n">
        <v>5</v>
      </c>
      <c r="F346" s="89" t="n">
        <f aca="false">G346*130</f>
        <v>102.7</v>
      </c>
      <c r="G346" s="100" t="n">
        <v>0.79</v>
      </c>
      <c r="H346" s="91" t="n">
        <v>1</v>
      </c>
      <c r="I346" s="92" t="s">
        <v>30</v>
      </c>
      <c r="J346" s="101" t="s">
        <v>71</v>
      </c>
      <c r="K346" s="161" t="s">
        <v>540</v>
      </c>
      <c r="L346" s="136" t="s">
        <v>441</v>
      </c>
      <c r="M346" s="162" t="n">
        <v>28</v>
      </c>
      <c r="N346" s="97" t="n">
        <f aca="false">(D346*G346)*B346</f>
        <v>0</v>
      </c>
    </row>
    <row r="347" customFormat="false" ht="12.75" hidden="false" customHeight="false" outlineLevel="0" collapsed="false">
      <c r="A347" s="160" t="n">
        <v>12164</v>
      </c>
      <c r="B347" s="109"/>
      <c r="C347" s="87" t="s">
        <v>29</v>
      </c>
      <c r="D347" s="87" t="n">
        <v>20</v>
      </c>
      <c r="E347" s="88" t="n">
        <v>5</v>
      </c>
      <c r="F347" s="89" t="n">
        <f aca="false">G347*130</f>
        <v>98.8</v>
      </c>
      <c r="G347" s="100" t="n">
        <v>0.76</v>
      </c>
      <c r="H347" s="91" t="n">
        <v>1</v>
      </c>
      <c r="I347" s="92" t="s">
        <v>30</v>
      </c>
      <c r="J347" s="101" t="s">
        <v>71</v>
      </c>
      <c r="K347" s="161" t="s">
        <v>216</v>
      </c>
      <c r="L347" s="136" t="s">
        <v>441</v>
      </c>
      <c r="M347" s="162" t="n">
        <v>28</v>
      </c>
      <c r="N347" s="97" t="n">
        <f aca="false">(D347*G347)*B347</f>
        <v>0</v>
      </c>
    </row>
    <row r="348" customFormat="false" ht="12.75" hidden="false" customHeight="false" outlineLevel="0" collapsed="false">
      <c r="A348" s="160" t="n">
        <v>12170</v>
      </c>
      <c r="B348" s="109"/>
      <c r="C348" s="87" t="s">
        <v>29</v>
      </c>
      <c r="D348" s="87" t="n">
        <v>20</v>
      </c>
      <c r="E348" s="88" t="n">
        <v>5</v>
      </c>
      <c r="F348" s="89" t="n">
        <f aca="false">G348*130</f>
        <v>144.3</v>
      </c>
      <c r="G348" s="100" t="n">
        <v>1.11</v>
      </c>
      <c r="H348" s="91" t="n">
        <v>1</v>
      </c>
      <c r="I348" s="92" t="s">
        <v>30</v>
      </c>
      <c r="J348" s="101" t="s">
        <v>541</v>
      </c>
      <c r="K348" s="161" t="s">
        <v>253</v>
      </c>
      <c r="L348" s="136" t="s">
        <v>441</v>
      </c>
      <c r="M348" s="162" t="n">
        <v>28</v>
      </c>
      <c r="N348" s="97" t="n">
        <f aca="false">(D348*G348)*B348</f>
        <v>0</v>
      </c>
    </row>
    <row r="349" customFormat="false" ht="12.75" hidden="false" customHeight="false" outlineLevel="0" collapsed="false">
      <c r="A349" s="160" t="n">
        <v>12171</v>
      </c>
      <c r="B349" s="109"/>
      <c r="C349" s="87" t="s">
        <v>29</v>
      </c>
      <c r="D349" s="87" t="n">
        <v>20</v>
      </c>
      <c r="E349" s="88" t="n">
        <v>5</v>
      </c>
      <c r="F349" s="89" t="n">
        <f aca="false">G349*130</f>
        <v>124.8</v>
      </c>
      <c r="G349" s="100" t="n">
        <v>0.96</v>
      </c>
      <c r="H349" s="91" t="n">
        <v>1</v>
      </c>
      <c r="I349" s="92" t="s">
        <v>30</v>
      </c>
      <c r="J349" s="101" t="s">
        <v>541</v>
      </c>
      <c r="K349" s="161" t="s">
        <v>251</v>
      </c>
      <c r="L349" s="136" t="s">
        <v>441</v>
      </c>
      <c r="M349" s="162" t="n">
        <v>28</v>
      </c>
      <c r="N349" s="97" t="n">
        <f aca="false">(D349*G349)*B349</f>
        <v>0</v>
      </c>
    </row>
    <row r="350" customFormat="false" ht="12.75" hidden="false" customHeight="false" outlineLevel="0" collapsed="false">
      <c r="A350" s="160" t="n">
        <v>12172</v>
      </c>
      <c r="B350" s="109"/>
      <c r="C350" s="87" t="s">
        <v>29</v>
      </c>
      <c r="D350" s="87" t="n">
        <v>20</v>
      </c>
      <c r="E350" s="88" t="n">
        <v>5</v>
      </c>
      <c r="F350" s="89" t="n">
        <f aca="false">G350*130</f>
        <v>146.9</v>
      </c>
      <c r="G350" s="100" t="n">
        <v>1.13</v>
      </c>
      <c r="H350" s="91" t="n">
        <v>1</v>
      </c>
      <c r="I350" s="92" t="s">
        <v>30</v>
      </c>
      <c r="J350" s="101" t="s">
        <v>541</v>
      </c>
      <c r="K350" s="161" t="s">
        <v>542</v>
      </c>
      <c r="L350" s="136" t="s">
        <v>441</v>
      </c>
      <c r="M350" s="162" t="n">
        <v>28</v>
      </c>
      <c r="N350" s="97" t="n">
        <f aca="false">(D350*G350)*B350</f>
        <v>0</v>
      </c>
    </row>
    <row r="351" customFormat="false" ht="12.75" hidden="false" customHeight="false" outlineLevel="0" collapsed="false">
      <c r="A351" s="160" t="n">
        <v>12173</v>
      </c>
      <c r="B351" s="109"/>
      <c r="C351" s="87" t="s">
        <v>29</v>
      </c>
      <c r="D351" s="87" t="n">
        <v>20</v>
      </c>
      <c r="E351" s="88" t="n">
        <v>5</v>
      </c>
      <c r="F351" s="89" t="n">
        <f aca="false">G351*130</f>
        <v>146.9</v>
      </c>
      <c r="G351" s="100" t="n">
        <v>1.13</v>
      </c>
      <c r="H351" s="91" t="n">
        <v>1</v>
      </c>
      <c r="I351" s="92" t="s">
        <v>30</v>
      </c>
      <c r="J351" s="101" t="s">
        <v>541</v>
      </c>
      <c r="K351" s="161" t="s">
        <v>543</v>
      </c>
      <c r="L351" s="136" t="s">
        <v>441</v>
      </c>
      <c r="M351" s="162" t="n">
        <v>29</v>
      </c>
      <c r="N351" s="97" t="n">
        <f aca="false">(D351*G351)*B351</f>
        <v>0</v>
      </c>
    </row>
    <row r="352" customFormat="false" ht="12.75" hidden="false" customHeight="false" outlineLevel="0" collapsed="false">
      <c r="A352" s="160" t="n">
        <v>12180</v>
      </c>
      <c r="B352" s="109"/>
      <c r="C352" s="87" t="s">
        <v>29</v>
      </c>
      <c r="D352" s="87" t="n">
        <v>20</v>
      </c>
      <c r="E352" s="88" t="n">
        <v>5</v>
      </c>
      <c r="F352" s="89" t="n">
        <f aca="false">G352*130</f>
        <v>119.6</v>
      </c>
      <c r="G352" s="100" t="n">
        <v>0.92</v>
      </c>
      <c r="H352" s="91" t="n">
        <v>1</v>
      </c>
      <c r="I352" s="92" t="s">
        <v>30</v>
      </c>
      <c r="J352" s="101" t="s">
        <v>544</v>
      </c>
      <c r="K352" s="161" t="s">
        <v>545</v>
      </c>
      <c r="L352" s="136" t="s">
        <v>441</v>
      </c>
      <c r="M352" s="162" t="n">
        <v>29</v>
      </c>
      <c r="N352" s="97" t="n">
        <f aca="false">(D352*G352)*B352</f>
        <v>0</v>
      </c>
    </row>
    <row r="353" customFormat="false" ht="12.75" hidden="false" customHeight="false" outlineLevel="0" collapsed="false">
      <c r="A353" s="160" t="n">
        <v>12181</v>
      </c>
      <c r="B353" s="109"/>
      <c r="C353" s="87" t="s">
        <v>29</v>
      </c>
      <c r="D353" s="87" t="n">
        <v>20</v>
      </c>
      <c r="E353" s="88" t="n">
        <v>5</v>
      </c>
      <c r="F353" s="89" t="n">
        <f aca="false">G353*130</f>
        <v>102.7</v>
      </c>
      <c r="G353" s="100" t="n">
        <v>0.79</v>
      </c>
      <c r="H353" s="91" t="n">
        <v>1</v>
      </c>
      <c r="I353" s="92" t="s">
        <v>30</v>
      </c>
      <c r="J353" s="101" t="s">
        <v>544</v>
      </c>
      <c r="K353" s="161" t="s">
        <v>546</v>
      </c>
      <c r="L353" s="136" t="s">
        <v>441</v>
      </c>
      <c r="M353" s="162" t="n">
        <v>29</v>
      </c>
      <c r="N353" s="97" t="n">
        <f aca="false">(D353*G353)*B353</f>
        <v>0</v>
      </c>
    </row>
    <row r="354" customFormat="false" ht="12.75" hidden="false" customHeight="false" outlineLevel="0" collapsed="false">
      <c r="A354" s="160" t="n">
        <v>12182</v>
      </c>
      <c r="B354" s="109"/>
      <c r="C354" s="87" t="s">
        <v>29</v>
      </c>
      <c r="D354" s="87" t="n">
        <v>20</v>
      </c>
      <c r="E354" s="88" t="n">
        <v>5</v>
      </c>
      <c r="F354" s="89" t="n">
        <f aca="false">G354*130</f>
        <v>102.7</v>
      </c>
      <c r="G354" s="100" t="n">
        <v>0.79</v>
      </c>
      <c r="H354" s="91" t="n">
        <v>1</v>
      </c>
      <c r="I354" s="92" t="s">
        <v>30</v>
      </c>
      <c r="J354" s="101" t="s">
        <v>544</v>
      </c>
      <c r="K354" s="161" t="s">
        <v>547</v>
      </c>
      <c r="L354" s="136" t="s">
        <v>441</v>
      </c>
      <c r="M354" s="162" t="n">
        <v>29</v>
      </c>
      <c r="N354" s="97" t="n">
        <f aca="false">(D354*G354)*B354</f>
        <v>0</v>
      </c>
    </row>
    <row r="355" customFormat="false" ht="12.75" hidden="false" customHeight="false" outlineLevel="0" collapsed="false">
      <c r="A355" s="160" t="n">
        <v>12183</v>
      </c>
      <c r="B355" s="109"/>
      <c r="C355" s="87" t="s">
        <v>29</v>
      </c>
      <c r="D355" s="87" t="n">
        <v>20</v>
      </c>
      <c r="E355" s="88" t="n">
        <v>5</v>
      </c>
      <c r="F355" s="89" t="n">
        <f aca="false">G355*130</f>
        <v>92.3</v>
      </c>
      <c r="G355" s="100" t="n">
        <v>0.71</v>
      </c>
      <c r="H355" s="91" t="n">
        <v>1</v>
      </c>
      <c r="I355" s="92" t="s">
        <v>30</v>
      </c>
      <c r="J355" s="101" t="s">
        <v>544</v>
      </c>
      <c r="K355" s="161" t="s">
        <v>548</v>
      </c>
      <c r="L355" s="136" t="s">
        <v>441</v>
      </c>
      <c r="M355" s="162" t="n">
        <v>29</v>
      </c>
      <c r="N355" s="97" t="n">
        <f aca="false">(D355*G355)*B355</f>
        <v>0</v>
      </c>
    </row>
    <row r="356" customFormat="false" ht="12.75" hidden="false" customHeight="false" outlineLevel="0" collapsed="false">
      <c r="A356" s="160" t="n">
        <v>12184</v>
      </c>
      <c r="B356" s="109"/>
      <c r="C356" s="87" t="s">
        <v>29</v>
      </c>
      <c r="D356" s="87" t="n">
        <v>20</v>
      </c>
      <c r="E356" s="88" t="n">
        <v>5</v>
      </c>
      <c r="F356" s="89" t="n">
        <f aca="false">G356*130</f>
        <v>106.6</v>
      </c>
      <c r="G356" s="100" t="n">
        <v>0.82</v>
      </c>
      <c r="H356" s="91" t="n">
        <v>1</v>
      </c>
      <c r="I356" s="92" t="s">
        <v>30</v>
      </c>
      <c r="J356" s="101" t="s">
        <v>544</v>
      </c>
      <c r="K356" s="161" t="s">
        <v>216</v>
      </c>
      <c r="L356" s="136" t="s">
        <v>441</v>
      </c>
      <c r="M356" s="162" t="n">
        <v>29</v>
      </c>
      <c r="N356" s="97" t="n">
        <f aca="false">(D356*G356)*B356</f>
        <v>0</v>
      </c>
    </row>
    <row r="357" customFormat="false" ht="12.75" hidden="false" customHeight="false" outlineLevel="0" collapsed="false">
      <c r="A357" s="160" t="n">
        <v>12190</v>
      </c>
      <c r="B357" s="109"/>
      <c r="C357" s="87" t="s">
        <v>29</v>
      </c>
      <c r="D357" s="87" t="n">
        <v>20</v>
      </c>
      <c r="E357" s="88" t="n">
        <v>5</v>
      </c>
      <c r="F357" s="89" t="n">
        <f aca="false">G357*130</f>
        <v>111.8</v>
      </c>
      <c r="G357" s="100" t="n">
        <v>0.86</v>
      </c>
      <c r="H357" s="91" t="n">
        <v>1</v>
      </c>
      <c r="I357" s="92" t="s">
        <v>30</v>
      </c>
      <c r="J357" s="101" t="s">
        <v>87</v>
      </c>
      <c r="K357" s="161" t="s">
        <v>287</v>
      </c>
      <c r="L357" s="136" t="s">
        <v>441</v>
      </c>
      <c r="M357" s="162" t="n">
        <v>29</v>
      </c>
      <c r="N357" s="97" t="n">
        <f aca="false">(D357*G357)*B357</f>
        <v>0</v>
      </c>
    </row>
    <row r="358" customFormat="false" ht="12.75" hidden="false" customHeight="false" outlineLevel="0" collapsed="false">
      <c r="A358" s="160" t="n">
        <v>12191</v>
      </c>
      <c r="B358" s="109"/>
      <c r="C358" s="87" t="s">
        <v>29</v>
      </c>
      <c r="D358" s="87" t="n">
        <v>20</v>
      </c>
      <c r="E358" s="88" t="n">
        <v>5</v>
      </c>
      <c r="F358" s="89" t="n">
        <f aca="false">G358*130</f>
        <v>111.8</v>
      </c>
      <c r="G358" s="100" t="n">
        <v>0.86</v>
      </c>
      <c r="H358" s="91" t="n">
        <v>1</v>
      </c>
      <c r="I358" s="92" t="s">
        <v>30</v>
      </c>
      <c r="J358" s="101" t="s">
        <v>87</v>
      </c>
      <c r="K358" s="161" t="s">
        <v>277</v>
      </c>
      <c r="L358" s="136" t="s">
        <v>441</v>
      </c>
      <c r="M358" s="162" t="n">
        <v>29</v>
      </c>
      <c r="N358" s="97" t="n">
        <f aca="false">(D358*G358)*B358</f>
        <v>0</v>
      </c>
    </row>
    <row r="359" customFormat="false" ht="12.75" hidden="false" customHeight="false" outlineLevel="0" collapsed="false">
      <c r="A359" s="160" t="n">
        <v>12192</v>
      </c>
      <c r="B359" s="109"/>
      <c r="C359" s="87" t="s">
        <v>29</v>
      </c>
      <c r="D359" s="87" t="n">
        <v>20</v>
      </c>
      <c r="E359" s="88" t="n">
        <v>5</v>
      </c>
      <c r="F359" s="89" t="n">
        <f aca="false">G359*130</f>
        <v>109.2</v>
      </c>
      <c r="G359" s="100" t="n">
        <v>0.84</v>
      </c>
      <c r="H359" s="91" t="n">
        <v>1</v>
      </c>
      <c r="I359" s="92" t="s">
        <v>30</v>
      </c>
      <c r="J359" s="101" t="s">
        <v>87</v>
      </c>
      <c r="K359" s="161" t="s">
        <v>281</v>
      </c>
      <c r="L359" s="136" t="s">
        <v>441</v>
      </c>
      <c r="M359" s="162" t="n">
        <v>29</v>
      </c>
      <c r="N359" s="97" t="n">
        <f aca="false">(D359*G359)*B359</f>
        <v>0</v>
      </c>
    </row>
    <row r="360" customFormat="false" ht="12.75" hidden="false" customHeight="false" outlineLevel="0" collapsed="false">
      <c r="A360" s="160" t="n">
        <v>12193</v>
      </c>
      <c r="B360" s="109"/>
      <c r="C360" s="87" t="s">
        <v>29</v>
      </c>
      <c r="D360" s="87" t="n">
        <v>20</v>
      </c>
      <c r="E360" s="88" t="n">
        <v>5</v>
      </c>
      <c r="F360" s="89" t="n">
        <f aca="false">G360*130</f>
        <v>104</v>
      </c>
      <c r="G360" s="100" t="n">
        <v>0.8</v>
      </c>
      <c r="H360" s="91" t="n">
        <v>1</v>
      </c>
      <c r="I360" s="92" t="s">
        <v>30</v>
      </c>
      <c r="J360" s="101" t="s">
        <v>87</v>
      </c>
      <c r="K360" s="161" t="s">
        <v>283</v>
      </c>
      <c r="L360" s="136" t="s">
        <v>441</v>
      </c>
      <c r="M360" s="162" t="n">
        <v>29</v>
      </c>
      <c r="N360" s="97" t="n">
        <f aca="false">(D360*G360)*B360</f>
        <v>0</v>
      </c>
    </row>
    <row r="361" customFormat="false" ht="12.75" hidden="false" customHeight="false" outlineLevel="0" collapsed="false">
      <c r="A361" s="160" t="n">
        <v>12194</v>
      </c>
      <c r="B361" s="109"/>
      <c r="C361" s="87" t="s">
        <v>29</v>
      </c>
      <c r="D361" s="87" t="n">
        <v>20</v>
      </c>
      <c r="E361" s="88" t="n">
        <v>5</v>
      </c>
      <c r="F361" s="89" t="n">
        <f aca="false">G361*130</f>
        <v>228.8</v>
      </c>
      <c r="G361" s="100" t="n">
        <v>1.76</v>
      </c>
      <c r="H361" s="91" t="n">
        <v>1</v>
      </c>
      <c r="I361" s="92" t="s">
        <v>30</v>
      </c>
      <c r="J361" s="101" t="s">
        <v>87</v>
      </c>
      <c r="K361" s="163" t="s">
        <v>549</v>
      </c>
      <c r="L361" s="136" t="s">
        <v>441</v>
      </c>
      <c r="M361" s="162" t="n">
        <v>29</v>
      </c>
      <c r="N361" s="97" t="n">
        <f aca="false">(D361*G361)*B361</f>
        <v>0</v>
      </c>
    </row>
    <row r="362" customFormat="false" ht="12.75" hidden="false" customHeight="false" outlineLevel="0" collapsed="false">
      <c r="A362" s="160" t="n">
        <v>12195</v>
      </c>
      <c r="B362" s="109"/>
      <c r="C362" s="87" t="s">
        <v>29</v>
      </c>
      <c r="D362" s="87" t="n">
        <v>20</v>
      </c>
      <c r="E362" s="88" t="n">
        <v>5</v>
      </c>
      <c r="F362" s="89" t="n">
        <f aca="false">G362*130</f>
        <v>117</v>
      </c>
      <c r="G362" s="100" t="n">
        <v>0.9</v>
      </c>
      <c r="H362" s="91" t="n">
        <v>1</v>
      </c>
      <c r="I362" s="92" t="s">
        <v>30</v>
      </c>
      <c r="J362" s="101" t="s">
        <v>87</v>
      </c>
      <c r="K362" s="161" t="s">
        <v>550</v>
      </c>
      <c r="L362" s="136" t="s">
        <v>441</v>
      </c>
      <c r="M362" s="162" t="n">
        <v>29</v>
      </c>
      <c r="N362" s="97" t="n">
        <f aca="false">(D362*G362)*B362</f>
        <v>0</v>
      </c>
    </row>
    <row r="363" customFormat="false" ht="12.75" hidden="false" customHeight="false" outlineLevel="0" collapsed="false">
      <c r="A363" s="160" t="n">
        <v>12196</v>
      </c>
      <c r="B363" s="109"/>
      <c r="C363" s="87" t="s">
        <v>29</v>
      </c>
      <c r="D363" s="87" t="n">
        <v>20</v>
      </c>
      <c r="E363" s="88" t="n">
        <v>5</v>
      </c>
      <c r="F363" s="89" t="n">
        <f aca="false">G363*130</f>
        <v>124.8</v>
      </c>
      <c r="G363" s="100" t="n">
        <v>0.96</v>
      </c>
      <c r="H363" s="91" t="n">
        <v>1</v>
      </c>
      <c r="I363" s="92" t="s">
        <v>30</v>
      </c>
      <c r="J363" s="101" t="s">
        <v>87</v>
      </c>
      <c r="K363" s="161" t="s">
        <v>279</v>
      </c>
      <c r="L363" s="136" t="s">
        <v>441</v>
      </c>
      <c r="M363" s="162" t="n">
        <v>29</v>
      </c>
      <c r="N363" s="97" t="n">
        <f aca="false">(D363*G363)*B363</f>
        <v>0</v>
      </c>
    </row>
    <row r="364" customFormat="false" ht="12.75" hidden="false" customHeight="false" outlineLevel="0" collapsed="false">
      <c r="A364" s="160" t="n">
        <v>12197</v>
      </c>
      <c r="B364" s="109"/>
      <c r="C364" s="87" t="s">
        <v>29</v>
      </c>
      <c r="D364" s="87" t="n">
        <v>20</v>
      </c>
      <c r="E364" s="88" t="n">
        <v>5</v>
      </c>
      <c r="F364" s="89" t="n">
        <f aca="false">G364*130</f>
        <v>109.2</v>
      </c>
      <c r="G364" s="100" t="n">
        <v>0.84</v>
      </c>
      <c r="H364" s="91" t="n">
        <v>1</v>
      </c>
      <c r="I364" s="92" t="s">
        <v>30</v>
      </c>
      <c r="J364" s="101" t="s">
        <v>87</v>
      </c>
      <c r="K364" s="161" t="s">
        <v>551</v>
      </c>
      <c r="L364" s="136" t="s">
        <v>441</v>
      </c>
      <c r="M364" s="162" t="n">
        <v>29</v>
      </c>
      <c r="N364" s="97" t="n">
        <f aca="false">(D364*G364)*B364</f>
        <v>0</v>
      </c>
    </row>
    <row r="365" customFormat="false" ht="12.75" hidden="false" customHeight="false" outlineLevel="0" collapsed="false">
      <c r="A365" s="160" t="n">
        <v>12198</v>
      </c>
      <c r="B365" s="109"/>
      <c r="C365" s="87" t="s">
        <v>29</v>
      </c>
      <c r="D365" s="87" t="n">
        <v>20</v>
      </c>
      <c r="E365" s="88" t="n">
        <v>5</v>
      </c>
      <c r="F365" s="89" t="n">
        <f aca="false">G365*130</f>
        <v>98.8</v>
      </c>
      <c r="G365" s="100" t="n">
        <v>0.76</v>
      </c>
      <c r="H365" s="91" t="n">
        <v>1</v>
      </c>
      <c r="I365" s="92" t="s">
        <v>30</v>
      </c>
      <c r="J365" s="101" t="s">
        <v>87</v>
      </c>
      <c r="K365" s="161" t="s">
        <v>275</v>
      </c>
      <c r="L365" s="136" t="s">
        <v>441</v>
      </c>
      <c r="M365" s="162" t="n">
        <v>29</v>
      </c>
      <c r="N365" s="97" t="n">
        <f aca="false">(D365*G365)*B365</f>
        <v>0</v>
      </c>
    </row>
    <row r="366" customFormat="false" ht="12.75" hidden="false" customHeight="false" outlineLevel="0" collapsed="false">
      <c r="A366" s="160" t="n">
        <v>12199</v>
      </c>
      <c r="B366" s="109"/>
      <c r="C366" s="87" t="s">
        <v>29</v>
      </c>
      <c r="D366" s="87" t="n">
        <v>20</v>
      </c>
      <c r="E366" s="88" t="n">
        <v>5</v>
      </c>
      <c r="F366" s="89" t="n">
        <f aca="false">G366*130</f>
        <v>110.5</v>
      </c>
      <c r="G366" s="100" t="n">
        <v>0.85</v>
      </c>
      <c r="H366" s="91" t="n">
        <v>1</v>
      </c>
      <c r="I366" s="92" t="s">
        <v>30</v>
      </c>
      <c r="J366" s="101" t="s">
        <v>87</v>
      </c>
      <c r="K366" s="161" t="s">
        <v>285</v>
      </c>
      <c r="L366" s="136" t="s">
        <v>441</v>
      </c>
      <c r="M366" s="162" t="n">
        <v>29</v>
      </c>
      <c r="N366" s="97" t="n">
        <f aca="false">(D366*G366)*B366</f>
        <v>0</v>
      </c>
    </row>
    <row r="367" customFormat="false" ht="12.75" hidden="false" customHeight="false" outlineLevel="0" collapsed="false">
      <c r="A367" s="160" t="n">
        <v>12201</v>
      </c>
      <c r="B367" s="109"/>
      <c r="C367" s="87" t="s">
        <v>29</v>
      </c>
      <c r="D367" s="87" t="n">
        <v>20</v>
      </c>
      <c r="E367" s="88" t="n">
        <v>5</v>
      </c>
      <c r="F367" s="89" t="n">
        <f aca="false">G367*130</f>
        <v>126.1</v>
      </c>
      <c r="G367" s="100" t="n">
        <v>0.97</v>
      </c>
      <c r="H367" s="91" t="n">
        <v>1</v>
      </c>
      <c r="I367" s="92" t="s">
        <v>30</v>
      </c>
      <c r="J367" s="101" t="s">
        <v>87</v>
      </c>
      <c r="K367" s="161" t="s">
        <v>552</v>
      </c>
      <c r="L367" s="136" t="s">
        <v>441</v>
      </c>
      <c r="M367" s="162" t="n">
        <v>30</v>
      </c>
      <c r="N367" s="97" t="n">
        <f aca="false">(D367*G367)*B367</f>
        <v>0</v>
      </c>
    </row>
    <row r="368" customFormat="false" ht="12.75" hidden="false" customHeight="false" outlineLevel="0" collapsed="false">
      <c r="A368" s="160" t="n">
        <v>12200</v>
      </c>
      <c r="B368" s="109"/>
      <c r="C368" s="87" t="s">
        <v>29</v>
      </c>
      <c r="D368" s="87" t="n">
        <v>20</v>
      </c>
      <c r="E368" s="88" t="n">
        <v>5</v>
      </c>
      <c r="F368" s="89" t="n">
        <f aca="false">G368*130</f>
        <v>106.6</v>
      </c>
      <c r="G368" s="100" t="n">
        <v>0.82</v>
      </c>
      <c r="H368" s="91" t="n">
        <v>1</v>
      </c>
      <c r="I368" s="92" t="s">
        <v>30</v>
      </c>
      <c r="J368" s="101" t="s">
        <v>87</v>
      </c>
      <c r="K368" s="161" t="s">
        <v>216</v>
      </c>
      <c r="L368" s="136" t="s">
        <v>441</v>
      </c>
      <c r="M368" s="162" t="n">
        <v>30</v>
      </c>
      <c r="N368" s="97" t="n">
        <f aca="false">(D368*G368)*B368</f>
        <v>0</v>
      </c>
    </row>
    <row r="369" customFormat="false" ht="12.75" hidden="false" customHeight="false" outlineLevel="0" collapsed="false">
      <c r="A369" s="160" t="n">
        <v>12210</v>
      </c>
      <c r="B369" s="86"/>
      <c r="C369" s="87" t="s">
        <v>29</v>
      </c>
      <c r="D369" s="87" t="n">
        <v>20</v>
      </c>
      <c r="E369" s="88" t="n">
        <v>5</v>
      </c>
      <c r="F369" s="89" t="n">
        <f aca="false">G369*130</f>
        <v>110.5</v>
      </c>
      <c r="G369" s="100" t="n">
        <v>0.85</v>
      </c>
      <c r="H369" s="91" t="n">
        <v>1</v>
      </c>
      <c r="I369" s="92" t="s">
        <v>30</v>
      </c>
      <c r="J369" s="101" t="s">
        <v>60</v>
      </c>
      <c r="K369" s="161" t="s">
        <v>553</v>
      </c>
      <c r="L369" s="136" t="s">
        <v>441</v>
      </c>
      <c r="M369" s="162" t="n">
        <v>30</v>
      </c>
      <c r="N369" s="97" t="n">
        <f aca="false">(D369*G369)*B369</f>
        <v>0</v>
      </c>
    </row>
    <row r="370" customFormat="false" ht="12.75" hidden="false" customHeight="false" outlineLevel="0" collapsed="false">
      <c r="A370" s="160" t="n">
        <v>12211</v>
      </c>
      <c r="B370" s="86"/>
      <c r="C370" s="87" t="s">
        <v>29</v>
      </c>
      <c r="D370" s="87" t="n">
        <v>20</v>
      </c>
      <c r="E370" s="88" t="n">
        <v>5</v>
      </c>
      <c r="F370" s="89" t="n">
        <f aca="false">G370*130</f>
        <v>102.7</v>
      </c>
      <c r="G370" s="100" t="n">
        <v>0.79</v>
      </c>
      <c r="H370" s="91" t="n">
        <v>1</v>
      </c>
      <c r="I370" s="92" t="s">
        <v>30</v>
      </c>
      <c r="J370" s="101" t="s">
        <v>60</v>
      </c>
      <c r="K370" s="161" t="s">
        <v>234</v>
      </c>
      <c r="L370" s="136" t="s">
        <v>441</v>
      </c>
      <c r="M370" s="162" t="n">
        <v>30</v>
      </c>
      <c r="N370" s="97" t="n">
        <f aca="false">(D370*G370)*B370</f>
        <v>0</v>
      </c>
    </row>
    <row r="371" customFormat="false" ht="12.75" hidden="false" customHeight="false" outlineLevel="0" collapsed="false">
      <c r="A371" s="160" t="n">
        <v>12212</v>
      </c>
      <c r="B371" s="86"/>
      <c r="C371" s="87" t="s">
        <v>29</v>
      </c>
      <c r="D371" s="87" t="n">
        <v>20</v>
      </c>
      <c r="E371" s="88" t="n">
        <v>5</v>
      </c>
      <c r="F371" s="89" t="n">
        <f aca="false">G371*130</f>
        <v>100.1</v>
      </c>
      <c r="G371" s="100" t="n">
        <v>0.77</v>
      </c>
      <c r="H371" s="91" t="n">
        <v>1</v>
      </c>
      <c r="I371" s="92" t="s">
        <v>30</v>
      </c>
      <c r="J371" s="101" t="s">
        <v>60</v>
      </c>
      <c r="K371" s="161" t="s">
        <v>554</v>
      </c>
      <c r="L371" s="136" t="s">
        <v>441</v>
      </c>
      <c r="M371" s="162" t="n">
        <v>30</v>
      </c>
      <c r="N371" s="97" t="n">
        <f aca="false">(D371*G371)*B371</f>
        <v>0</v>
      </c>
    </row>
    <row r="372" customFormat="false" ht="12.75" hidden="false" customHeight="false" outlineLevel="0" collapsed="false">
      <c r="A372" s="160" t="n">
        <v>12213</v>
      </c>
      <c r="B372" s="86"/>
      <c r="C372" s="87" t="s">
        <v>29</v>
      </c>
      <c r="D372" s="87" t="n">
        <v>20</v>
      </c>
      <c r="E372" s="88" t="n">
        <v>5</v>
      </c>
      <c r="F372" s="89" t="n">
        <f aca="false">G372*130</f>
        <v>106.6</v>
      </c>
      <c r="G372" s="100" t="n">
        <v>0.82</v>
      </c>
      <c r="H372" s="91" t="n">
        <v>1</v>
      </c>
      <c r="I372" s="92" t="s">
        <v>30</v>
      </c>
      <c r="J372" s="101" t="s">
        <v>60</v>
      </c>
      <c r="K372" s="161" t="s">
        <v>228</v>
      </c>
      <c r="L372" s="136" t="s">
        <v>441</v>
      </c>
      <c r="M372" s="162" t="n">
        <v>30</v>
      </c>
      <c r="N372" s="97" t="n">
        <f aca="false">(D372*G372)*B372</f>
        <v>0</v>
      </c>
    </row>
    <row r="373" customFormat="false" ht="12.75" hidden="false" customHeight="false" outlineLevel="0" collapsed="false">
      <c r="A373" s="160" t="n">
        <v>12214</v>
      </c>
      <c r="B373" s="86"/>
      <c r="C373" s="87" t="s">
        <v>29</v>
      </c>
      <c r="D373" s="87" t="n">
        <v>20</v>
      </c>
      <c r="E373" s="88" t="n">
        <v>5</v>
      </c>
      <c r="F373" s="89" t="n">
        <f aca="false">G373*130</f>
        <v>104</v>
      </c>
      <c r="G373" s="100" t="n">
        <v>0.8</v>
      </c>
      <c r="H373" s="91" t="n">
        <v>1</v>
      </c>
      <c r="I373" s="92" t="s">
        <v>30</v>
      </c>
      <c r="J373" s="101" t="s">
        <v>60</v>
      </c>
      <c r="K373" s="161" t="s">
        <v>555</v>
      </c>
      <c r="L373" s="136" t="s">
        <v>441</v>
      </c>
      <c r="M373" s="162" t="n">
        <v>30</v>
      </c>
      <c r="N373" s="97" t="n">
        <f aca="false">(D373*G373)*B373</f>
        <v>0</v>
      </c>
    </row>
    <row r="374" customFormat="false" ht="12.75" hidden="false" customHeight="false" outlineLevel="0" collapsed="false">
      <c r="A374" s="160" t="n">
        <v>12215</v>
      </c>
      <c r="B374" s="86"/>
      <c r="C374" s="87" t="s">
        <v>29</v>
      </c>
      <c r="D374" s="87" t="n">
        <v>20</v>
      </c>
      <c r="E374" s="88" t="n">
        <v>5</v>
      </c>
      <c r="F374" s="89" t="n">
        <f aca="false">G374*130</f>
        <v>102.7</v>
      </c>
      <c r="G374" s="100" t="n">
        <v>0.79</v>
      </c>
      <c r="H374" s="91" t="n">
        <v>1</v>
      </c>
      <c r="I374" s="92" t="s">
        <v>30</v>
      </c>
      <c r="J374" s="101" t="s">
        <v>60</v>
      </c>
      <c r="K374" s="161" t="s">
        <v>240</v>
      </c>
      <c r="L374" s="136" t="s">
        <v>441</v>
      </c>
      <c r="M374" s="162" t="n">
        <v>30</v>
      </c>
      <c r="N374" s="97" t="n">
        <f aca="false">(D374*G374)*B374</f>
        <v>0</v>
      </c>
    </row>
    <row r="375" customFormat="false" ht="12.75" hidden="false" customHeight="false" outlineLevel="0" collapsed="false">
      <c r="A375" s="160" t="n">
        <v>12216</v>
      </c>
      <c r="B375" s="86"/>
      <c r="C375" s="87" t="s">
        <v>29</v>
      </c>
      <c r="D375" s="87" t="n">
        <v>20</v>
      </c>
      <c r="E375" s="88" t="n">
        <v>5</v>
      </c>
      <c r="F375" s="89" t="n">
        <f aca="false">G375*130</f>
        <v>110.5</v>
      </c>
      <c r="G375" s="100" t="n">
        <v>0.85</v>
      </c>
      <c r="H375" s="91" t="n">
        <v>1</v>
      </c>
      <c r="I375" s="92" t="s">
        <v>30</v>
      </c>
      <c r="J375" s="101" t="s">
        <v>60</v>
      </c>
      <c r="K375" s="163" t="s">
        <v>556</v>
      </c>
      <c r="L375" s="136" t="s">
        <v>441</v>
      </c>
      <c r="M375" s="162" t="n">
        <v>30</v>
      </c>
      <c r="N375" s="97" t="n">
        <f aca="false">(D375*G375)*B375</f>
        <v>0</v>
      </c>
    </row>
    <row r="376" customFormat="false" ht="12.75" hidden="false" customHeight="false" outlineLevel="0" collapsed="false">
      <c r="A376" s="160" t="n">
        <v>12217</v>
      </c>
      <c r="B376" s="86"/>
      <c r="C376" s="87" t="s">
        <v>29</v>
      </c>
      <c r="D376" s="87" t="n">
        <v>20</v>
      </c>
      <c r="E376" s="88" t="n">
        <v>5</v>
      </c>
      <c r="F376" s="89" t="n">
        <f aca="false">G376*130</f>
        <v>150.8</v>
      </c>
      <c r="G376" s="100" t="n">
        <v>1.16</v>
      </c>
      <c r="H376" s="91" t="n">
        <v>1</v>
      </c>
      <c r="I376" s="92" t="s">
        <v>30</v>
      </c>
      <c r="J376" s="101" t="s">
        <v>60</v>
      </c>
      <c r="K376" s="161" t="s">
        <v>557</v>
      </c>
      <c r="L376" s="136" t="s">
        <v>441</v>
      </c>
      <c r="M376" s="162" t="n">
        <v>30</v>
      </c>
      <c r="N376" s="97" t="n">
        <f aca="false">(D376*G376)*B376</f>
        <v>0</v>
      </c>
    </row>
    <row r="377" customFormat="false" ht="12.75" hidden="false" customHeight="false" outlineLevel="0" collapsed="false">
      <c r="A377" s="160" t="n">
        <v>12220</v>
      </c>
      <c r="B377" s="86"/>
      <c r="C377" s="87" t="s">
        <v>29</v>
      </c>
      <c r="D377" s="87" t="n">
        <v>20</v>
      </c>
      <c r="E377" s="88" t="n">
        <v>5</v>
      </c>
      <c r="F377" s="89" t="n">
        <f aca="false">G377*130</f>
        <v>98.8</v>
      </c>
      <c r="G377" s="100" t="n">
        <v>0.76</v>
      </c>
      <c r="H377" s="91" t="n">
        <v>1</v>
      </c>
      <c r="I377" s="92" t="s">
        <v>30</v>
      </c>
      <c r="J377" s="101" t="s">
        <v>60</v>
      </c>
      <c r="K377" s="161" t="s">
        <v>238</v>
      </c>
      <c r="L377" s="136" t="s">
        <v>441</v>
      </c>
      <c r="M377" s="162" t="n">
        <v>30</v>
      </c>
      <c r="N377" s="97" t="n">
        <f aca="false">(D377*G377)*B377</f>
        <v>0</v>
      </c>
    </row>
    <row r="378" customFormat="false" ht="12.75" hidden="false" customHeight="false" outlineLevel="0" collapsed="false">
      <c r="A378" s="160" t="n">
        <v>12221</v>
      </c>
      <c r="B378" s="86"/>
      <c r="C378" s="87" t="s">
        <v>29</v>
      </c>
      <c r="D378" s="87" t="n">
        <v>20</v>
      </c>
      <c r="E378" s="88" t="n">
        <v>5</v>
      </c>
      <c r="F378" s="89" t="n">
        <f aca="false">G378*130</f>
        <v>150.8</v>
      </c>
      <c r="G378" s="100" t="n">
        <v>1.16</v>
      </c>
      <c r="H378" s="91" t="n">
        <v>1</v>
      </c>
      <c r="I378" s="92" t="s">
        <v>30</v>
      </c>
      <c r="J378" s="101" t="s">
        <v>60</v>
      </c>
      <c r="K378" s="161" t="s">
        <v>558</v>
      </c>
      <c r="L378" s="136" t="s">
        <v>441</v>
      </c>
      <c r="M378" s="162" t="n">
        <v>30</v>
      </c>
      <c r="N378" s="97" t="n">
        <f aca="false">(D378*G378)*B378</f>
        <v>0</v>
      </c>
    </row>
    <row r="379" customFormat="false" ht="12.75" hidden="false" customHeight="false" outlineLevel="0" collapsed="false">
      <c r="A379" s="160" t="n">
        <v>12222</v>
      </c>
      <c r="B379" s="86"/>
      <c r="C379" s="87" t="s">
        <v>29</v>
      </c>
      <c r="D379" s="87" t="n">
        <v>20</v>
      </c>
      <c r="E379" s="88" t="n">
        <v>5</v>
      </c>
      <c r="F379" s="89" t="n">
        <f aca="false">G379*130</f>
        <v>102.7</v>
      </c>
      <c r="G379" s="100" t="n">
        <v>0.79</v>
      </c>
      <c r="H379" s="91" t="n">
        <v>1</v>
      </c>
      <c r="I379" s="92" t="s">
        <v>30</v>
      </c>
      <c r="J379" s="101" t="s">
        <v>60</v>
      </c>
      <c r="K379" s="161" t="s">
        <v>559</v>
      </c>
      <c r="L379" s="136" t="s">
        <v>441</v>
      </c>
      <c r="M379" s="162" t="n">
        <v>30</v>
      </c>
      <c r="N379" s="97" t="n">
        <f aca="false">(D379*G379)*B379</f>
        <v>0</v>
      </c>
    </row>
    <row r="380" customFormat="false" ht="12.75" hidden="false" customHeight="false" outlineLevel="0" collapsed="false">
      <c r="A380" s="160" t="n">
        <v>12223</v>
      </c>
      <c r="B380" s="86"/>
      <c r="C380" s="87" t="s">
        <v>29</v>
      </c>
      <c r="D380" s="87" t="n">
        <v>20</v>
      </c>
      <c r="E380" s="88" t="n">
        <v>5</v>
      </c>
      <c r="F380" s="89" t="n">
        <f aca="false">G380*130</f>
        <v>117</v>
      </c>
      <c r="G380" s="100" t="n">
        <v>0.9</v>
      </c>
      <c r="H380" s="91" t="n">
        <v>1</v>
      </c>
      <c r="I380" s="92" t="s">
        <v>30</v>
      </c>
      <c r="J380" s="101" t="s">
        <v>60</v>
      </c>
      <c r="K380" s="161" t="s">
        <v>232</v>
      </c>
      <c r="L380" s="136" t="s">
        <v>441</v>
      </c>
      <c r="M380" s="162" t="n">
        <v>30</v>
      </c>
      <c r="N380" s="97" t="n">
        <f aca="false">(D380*G380)*B380</f>
        <v>0</v>
      </c>
    </row>
    <row r="381" customFormat="false" ht="12.75" hidden="false" customHeight="false" outlineLevel="0" collapsed="false">
      <c r="A381" s="160" t="n">
        <v>12224</v>
      </c>
      <c r="B381" s="86"/>
      <c r="C381" s="87" t="s">
        <v>29</v>
      </c>
      <c r="D381" s="87" t="n">
        <v>20</v>
      </c>
      <c r="E381" s="88" t="n">
        <v>5</v>
      </c>
      <c r="F381" s="89" t="n">
        <f aca="false">G381*130</f>
        <v>98.8</v>
      </c>
      <c r="G381" s="100" t="n">
        <v>0.76</v>
      </c>
      <c r="H381" s="91" t="n">
        <v>1</v>
      </c>
      <c r="I381" s="92" t="s">
        <v>30</v>
      </c>
      <c r="J381" s="101" t="s">
        <v>60</v>
      </c>
      <c r="K381" s="161" t="s">
        <v>61</v>
      </c>
      <c r="L381" s="136" t="s">
        <v>441</v>
      </c>
      <c r="M381" s="162" t="n">
        <v>30</v>
      </c>
      <c r="N381" s="97" t="n">
        <f aca="false">(D381*G381)*B381</f>
        <v>0</v>
      </c>
    </row>
    <row r="382" customFormat="false" ht="12.75" hidden="false" customHeight="false" outlineLevel="0" collapsed="false">
      <c r="A382" s="160" t="n">
        <v>12225</v>
      </c>
      <c r="B382" s="86"/>
      <c r="C382" s="87" t="s">
        <v>29</v>
      </c>
      <c r="D382" s="87" t="n">
        <v>20</v>
      </c>
      <c r="E382" s="88" t="n">
        <v>5</v>
      </c>
      <c r="F382" s="89" t="n">
        <f aca="false">G382*130</f>
        <v>146.9</v>
      </c>
      <c r="G382" s="100" t="n">
        <v>1.13</v>
      </c>
      <c r="H382" s="91" t="n">
        <v>1</v>
      </c>
      <c r="I382" s="92" t="s">
        <v>30</v>
      </c>
      <c r="J382" s="101" t="s">
        <v>60</v>
      </c>
      <c r="K382" s="161" t="s">
        <v>560</v>
      </c>
      <c r="L382" s="136" t="s">
        <v>441</v>
      </c>
      <c r="M382" s="162" t="n">
        <v>30</v>
      </c>
      <c r="N382" s="97" t="n">
        <f aca="false">(D382*G382)*B382</f>
        <v>0</v>
      </c>
    </row>
    <row r="383" customFormat="false" ht="12.75" hidden="false" customHeight="false" outlineLevel="0" collapsed="false">
      <c r="A383" s="160" t="n">
        <v>12227</v>
      </c>
      <c r="B383" s="86"/>
      <c r="C383" s="87" t="s">
        <v>29</v>
      </c>
      <c r="D383" s="87" t="n">
        <v>20</v>
      </c>
      <c r="E383" s="88" t="n">
        <v>5</v>
      </c>
      <c r="F383" s="89" t="n">
        <f aca="false">G383*130</f>
        <v>131.3</v>
      </c>
      <c r="G383" s="100" t="n">
        <v>1.01</v>
      </c>
      <c r="H383" s="91" t="n">
        <v>1</v>
      </c>
      <c r="I383" s="92" t="s">
        <v>30</v>
      </c>
      <c r="J383" s="101" t="s">
        <v>60</v>
      </c>
      <c r="K383" s="163" t="s">
        <v>561</v>
      </c>
      <c r="L383" s="136" t="s">
        <v>441</v>
      </c>
      <c r="M383" s="166" t="n">
        <v>31</v>
      </c>
      <c r="N383" s="97" t="n">
        <f aca="false">(D383*G383)*B383</f>
        <v>0</v>
      </c>
    </row>
    <row r="384" customFormat="false" ht="12.75" hidden="false" customHeight="false" outlineLevel="0" collapsed="false">
      <c r="A384" s="160" t="n">
        <v>12228</v>
      </c>
      <c r="B384" s="86"/>
      <c r="C384" s="87" t="s">
        <v>29</v>
      </c>
      <c r="D384" s="87" t="n">
        <v>20</v>
      </c>
      <c r="E384" s="88" t="n">
        <v>5</v>
      </c>
      <c r="F384" s="89" t="n">
        <f aca="false">G384*130</f>
        <v>106.6</v>
      </c>
      <c r="G384" s="100" t="n">
        <v>0.82</v>
      </c>
      <c r="H384" s="91" t="n">
        <v>1</v>
      </c>
      <c r="I384" s="92" t="s">
        <v>30</v>
      </c>
      <c r="J384" s="101" t="s">
        <v>562</v>
      </c>
      <c r="K384" s="161" t="s">
        <v>67</v>
      </c>
      <c r="L384" s="136" t="s">
        <v>441</v>
      </c>
      <c r="M384" s="166" t="n">
        <v>31</v>
      </c>
      <c r="N384" s="97" t="n">
        <f aca="false">(D384*G384)*B384</f>
        <v>0</v>
      </c>
    </row>
    <row r="385" customFormat="false" ht="12.75" hidden="false" customHeight="false" outlineLevel="0" collapsed="false">
      <c r="A385" s="160" t="n">
        <v>12230</v>
      </c>
      <c r="B385" s="109"/>
      <c r="C385" s="87" t="s">
        <v>29</v>
      </c>
      <c r="D385" s="87" t="n">
        <v>20</v>
      </c>
      <c r="E385" s="88" t="n">
        <v>5</v>
      </c>
      <c r="F385" s="89" t="n">
        <f aca="false">G385*130</f>
        <v>140.4</v>
      </c>
      <c r="G385" s="100" t="n">
        <v>1.08</v>
      </c>
      <c r="H385" s="91" t="n">
        <v>1</v>
      </c>
      <c r="I385" s="92" t="s">
        <v>30</v>
      </c>
      <c r="J385" s="101" t="s">
        <v>562</v>
      </c>
      <c r="K385" s="161" t="s">
        <v>563</v>
      </c>
      <c r="L385" s="136" t="s">
        <v>441</v>
      </c>
      <c r="M385" s="166" t="n">
        <v>31</v>
      </c>
      <c r="N385" s="97" t="n">
        <f aca="false">(D385*G385)*B385</f>
        <v>0</v>
      </c>
    </row>
    <row r="386" customFormat="false" ht="12.75" hidden="false" customHeight="false" outlineLevel="0" collapsed="false">
      <c r="A386" s="160" t="n">
        <v>12231</v>
      </c>
      <c r="B386" s="109"/>
      <c r="C386" s="87" t="s">
        <v>29</v>
      </c>
      <c r="D386" s="87" t="n">
        <v>20</v>
      </c>
      <c r="E386" s="88" t="n">
        <v>4</v>
      </c>
      <c r="F386" s="89" t="n">
        <f aca="false">G386*130</f>
        <v>135.2</v>
      </c>
      <c r="G386" s="100" t="n">
        <v>1.04</v>
      </c>
      <c r="H386" s="91" t="n">
        <v>1</v>
      </c>
      <c r="I386" s="92" t="s">
        <v>30</v>
      </c>
      <c r="J386" s="101" t="s">
        <v>562</v>
      </c>
      <c r="K386" s="161" t="s">
        <v>564</v>
      </c>
      <c r="L386" s="136" t="s">
        <v>441</v>
      </c>
      <c r="M386" s="166" t="n">
        <v>31</v>
      </c>
      <c r="N386" s="97" t="n">
        <f aca="false">(D386*G386)*B386</f>
        <v>0</v>
      </c>
    </row>
    <row r="387" customFormat="false" ht="12.75" hidden="false" customHeight="false" outlineLevel="0" collapsed="false">
      <c r="A387" s="160" t="n">
        <v>12232</v>
      </c>
      <c r="B387" s="86"/>
      <c r="C387" s="167" t="s">
        <v>29</v>
      </c>
      <c r="D387" s="87" t="n">
        <v>20</v>
      </c>
      <c r="E387" s="168" t="n">
        <v>5</v>
      </c>
      <c r="F387" s="89" t="n">
        <f aca="false">G387*130</f>
        <v>106.6</v>
      </c>
      <c r="G387" s="169" t="n">
        <v>0.82</v>
      </c>
      <c r="H387" s="91" t="n">
        <v>1</v>
      </c>
      <c r="I387" s="92" t="s">
        <v>30</v>
      </c>
      <c r="J387" s="170" t="s">
        <v>562</v>
      </c>
      <c r="K387" s="161" t="s">
        <v>565</v>
      </c>
      <c r="L387" s="171" t="s">
        <v>441</v>
      </c>
      <c r="M387" s="166" t="n">
        <v>31</v>
      </c>
      <c r="N387" s="97" t="n">
        <f aca="false">(D387*G387)*B387</f>
        <v>0</v>
      </c>
    </row>
    <row r="388" customFormat="false" ht="12.75" hidden="false" customHeight="false" outlineLevel="0" collapsed="false">
      <c r="A388" s="160" t="n">
        <v>12233</v>
      </c>
      <c r="B388" s="86"/>
      <c r="C388" s="99" t="s">
        <v>29</v>
      </c>
      <c r="D388" s="87" t="n">
        <v>20</v>
      </c>
      <c r="E388" s="99" t="n">
        <v>5</v>
      </c>
      <c r="F388" s="89" t="n">
        <f aca="false">G388*130</f>
        <v>98.8</v>
      </c>
      <c r="G388" s="169" t="n">
        <v>0.76</v>
      </c>
      <c r="H388" s="91" t="n">
        <v>1</v>
      </c>
      <c r="I388" s="92" t="s">
        <v>30</v>
      </c>
      <c r="J388" s="101" t="s">
        <v>562</v>
      </c>
      <c r="K388" s="161" t="s">
        <v>566</v>
      </c>
      <c r="L388" s="136" t="s">
        <v>441</v>
      </c>
      <c r="M388" s="166" t="n">
        <v>31</v>
      </c>
      <c r="N388" s="97" t="n">
        <f aca="false">(D388*G388)*B388</f>
        <v>0</v>
      </c>
    </row>
    <row r="389" customFormat="false" ht="12.75" hidden="false" customHeight="false" outlineLevel="0" collapsed="false">
      <c r="A389" s="160" t="n">
        <v>12218</v>
      </c>
      <c r="B389" s="109"/>
      <c r="C389" s="99" t="s">
        <v>29</v>
      </c>
      <c r="D389" s="87" t="n">
        <v>20</v>
      </c>
      <c r="E389" s="99" t="n">
        <v>5</v>
      </c>
      <c r="F389" s="89" t="n">
        <f aca="false">G389*130</f>
        <v>150.8</v>
      </c>
      <c r="G389" s="169" t="n">
        <v>1.16</v>
      </c>
      <c r="H389" s="91" t="n">
        <v>1</v>
      </c>
      <c r="I389" s="92" t="s">
        <v>30</v>
      </c>
      <c r="J389" s="101" t="s">
        <v>562</v>
      </c>
      <c r="K389" s="161" t="s">
        <v>567</v>
      </c>
      <c r="L389" s="136" t="s">
        <v>441</v>
      </c>
      <c r="M389" s="166" t="n">
        <v>31</v>
      </c>
      <c r="N389" s="97" t="n">
        <f aca="false">(D389*G389)*B389</f>
        <v>0</v>
      </c>
    </row>
    <row r="390" customFormat="false" ht="12.75" hidden="false" customHeight="false" outlineLevel="0" collapsed="false">
      <c r="A390" s="160" t="n">
        <v>12234</v>
      </c>
      <c r="B390" s="86"/>
      <c r="C390" s="99" t="s">
        <v>29</v>
      </c>
      <c r="D390" s="87" t="n">
        <v>20</v>
      </c>
      <c r="E390" s="99" t="n">
        <v>5</v>
      </c>
      <c r="F390" s="89" t="n">
        <f aca="false">G390*130</f>
        <v>102.7</v>
      </c>
      <c r="G390" s="100" t="n">
        <v>0.79</v>
      </c>
      <c r="H390" s="91" t="n">
        <v>1</v>
      </c>
      <c r="I390" s="92" t="s">
        <v>30</v>
      </c>
      <c r="J390" s="101" t="s">
        <v>562</v>
      </c>
      <c r="K390" s="161" t="s">
        <v>216</v>
      </c>
      <c r="L390" s="136" t="s">
        <v>441</v>
      </c>
      <c r="M390" s="166" t="n">
        <v>31</v>
      </c>
      <c r="N390" s="97" t="n">
        <f aca="false">(D390*G390)*B390</f>
        <v>0</v>
      </c>
    </row>
    <row r="391" customFormat="false" ht="12.75" hidden="false" customHeight="false" outlineLevel="0" collapsed="false">
      <c r="A391" s="172"/>
      <c r="B391" s="140"/>
      <c r="C391" s="173"/>
      <c r="D391" s="173"/>
      <c r="E391" s="174"/>
      <c r="F391" s="89" t="n">
        <f aca="false">G391*130</f>
        <v>0</v>
      </c>
      <c r="G391" s="175"/>
      <c r="H391" s="176"/>
      <c r="I391" s="177"/>
      <c r="J391" s="170"/>
      <c r="K391" s="178" t="s">
        <v>93</v>
      </c>
      <c r="L391" s="171"/>
      <c r="M391" s="179"/>
      <c r="N391" s="180" t="s">
        <v>5</v>
      </c>
    </row>
    <row r="392" customFormat="false" ht="12.75" hidden="false" customHeight="false" outlineLevel="0" collapsed="false">
      <c r="A392" s="160" t="n">
        <v>12240</v>
      </c>
      <c r="B392" s="109"/>
      <c r="C392" s="99" t="s">
        <v>29</v>
      </c>
      <c r="D392" s="99" t="n">
        <v>10</v>
      </c>
      <c r="E392" s="99" t="n">
        <v>5</v>
      </c>
      <c r="F392" s="89" t="n">
        <f aca="false">G392*130</f>
        <v>109.2</v>
      </c>
      <c r="G392" s="181" t="n">
        <v>0.84</v>
      </c>
      <c r="H392" s="182" t="n">
        <v>1</v>
      </c>
      <c r="I392" s="183" t="s">
        <v>30</v>
      </c>
      <c r="J392" s="101" t="s">
        <v>101</v>
      </c>
      <c r="K392" s="161" t="s">
        <v>568</v>
      </c>
      <c r="L392" s="136" t="s">
        <v>569</v>
      </c>
      <c r="M392" s="166" t="n">
        <v>31</v>
      </c>
      <c r="N392" s="139" t="n">
        <f aca="false">(D392*G392)*B392</f>
        <v>0</v>
      </c>
    </row>
    <row r="393" customFormat="false" ht="12.75" hidden="false" customHeight="false" outlineLevel="0" collapsed="false">
      <c r="A393" s="160" t="n">
        <v>12241</v>
      </c>
      <c r="B393" s="109"/>
      <c r="C393" s="87" t="s">
        <v>29</v>
      </c>
      <c r="D393" s="87" t="n">
        <v>10</v>
      </c>
      <c r="E393" s="88" t="n">
        <v>5</v>
      </c>
      <c r="F393" s="89" t="n">
        <f aca="false">G393*130</f>
        <v>91</v>
      </c>
      <c r="G393" s="184" t="n">
        <v>0.7</v>
      </c>
      <c r="H393" s="91" t="n">
        <v>1</v>
      </c>
      <c r="I393" s="92" t="s">
        <v>30</v>
      </c>
      <c r="J393" s="93" t="s">
        <v>101</v>
      </c>
      <c r="K393" s="161" t="s">
        <v>570</v>
      </c>
      <c r="L393" s="95" t="s">
        <v>569</v>
      </c>
      <c r="M393" s="166" t="n">
        <v>31</v>
      </c>
      <c r="N393" s="97" t="n">
        <f aca="false">(D393*G393)*B393</f>
        <v>0</v>
      </c>
    </row>
    <row r="394" customFormat="false" ht="12.75" hidden="false" customHeight="false" outlineLevel="0" collapsed="false">
      <c r="A394" s="160" t="n">
        <v>12242</v>
      </c>
      <c r="B394" s="109"/>
      <c r="C394" s="87" t="s">
        <v>29</v>
      </c>
      <c r="D394" s="87" t="n">
        <v>10</v>
      </c>
      <c r="E394" s="88" t="n">
        <v>5</v>
      </c>
      <c r="F394" s="89" t="n">
        <f aca="false">G394*130</f>
        <v>93.6</v>
      </c>
      <c r="G394" s="181" t="n">
        <v>0.72</v>
      </c>
      <c r="H394" s="91" t="n">
        <v>1</v>
      </c>
      <c r="I394" s="92" t="s">
        <v>30</v>
      </c>
      <c r="J394" s="101" t="s">
        <v>101</v>
      </c>
      <c r="K394" s="161" t="s">
        <v>216</v>
      </c>
      <c r="L394" s="136" t="s">
        <v>569</v>
      </c>
      <c r="M394" s="166" t="n">
        <v>31</v>
      </c>
      <c r="N394" s="97" t="n">
        <f aca="false">(D394*G394)*B394</f>
        <v>0</v>
      </c>
    </row>
    <row r="395" customFormat="false" ht="12.75" hidden="false" customHeight="false" outlineLevel="0" collapsed="false">
      <c r="A395" s="160" t="n">
        <v>12243</v>
      </c>
      <c r="B395" s="109"/>
      <c r="C395" s="87" t="s">
        <v>29</v>
      </c>
      <c r="D395" s="87" t="n">
        <v>10</v>
      </c>
      <c r="E395" s="88" t="n">
        <v>5</v>
      </c>
      <c r="F395" s="89" t="n">
        <f aca="false">G395*130</f>
        <v>94.9</v>
      </c>
      <c r="G395" s="181" t="n">
        <v>0.73</v>
      </c>
      <c r="H395" s="91" t="n">
        <v>1</v>
      </c>
      <c r="I395" s="92" t="s">
        <v>30</v>
      </c>
      <c r="J395" s="101" t="s">
        <v>101</v>
      </c>
      <c r="K395" s="161" t="s">
        <v>571</v>
      </c>
      <c r="L395" s="136" t="s">
        <v>569</v>
      </c>
      <c r="M395" s="166" t="n">
        <v>31</v>
      </c>
      <c r="N395" s="97" t="n">
        <f aca="false">(D395*G395)*B395</f>
        <v>0</v>
      </c>
    </row>
    <row r="396" customFormat="false" ht="12.75" hidden="false" customHeight="false" outlineLevel="0" collapsed="false">
      <c r="A396" s="160" t="n">
        <v>12244</v>
      </c>
      <c r="B396" s="109"/>
      <c r="C396" s="87" t="s">
        <v>29</v>
      </c>
      <c r="D396" s="87" t="n">
        <v>10</v>
      </c>
      <c r="E396" s="88" t="n">
        <v>5</v>
      </c>
      <c r="F396" s="89" t="n">
        <f aca="false">G396*130</f>
        <v>123.5</v>
      </c>
      <c r="G396" s="181" t="n">
        <v>0.95</v>
      </c>
      <c r="H396" s="91" t="n">
        <v>1</v>
      </c>
      <c r="I396" s="92" t="s">
        <v>30</v>
      </c>
      <c r="J396" s="101" t="s">
        <v>101</v>
      </c>
      <c r="K396" s="161" t="s">
        <v>572</v>
      </c>
      <c r="L396" s="136" t="s">
        <v>569</v>
      </c>
      <c r="M396" s="166" t="n">
        <v>31</v>
      </c>
      <c r="N396" s="97" t="n">
        <f aca="false">(D396*G396)*B396</f>
        <v>0</v>
      </c>
    </row>
    <row r="397" customFormat="false" ht="12.75" hidden="false" customHeight="false" outlineLevel="0" collapsed="false">
      <c r="A397" s="160" t="n">
        <v>12245</v>
      </c>
      <c r="B397" s="109"/>
      <c r="C397" s="87" t="s">
        <v>29</v>
      </c>
      <c r="D397" s="87" t="n">
        <v>10</v>
      </c>
      <c r="E397" s="88" t="n">
        <v>5</v>
      </c>
      <c r="F397" s="89" t="n">
        <f aca="false">G397*130</f>
        <v>140.4</v>
      </c>
      <c r="G397" s="181" t="n">
        <v>1.08</v>
      </c>
      <c r="H397" s="91" t="n">
        <v>1</v>
      </c>
      <c r="I397" s="92" t="s">
        <v>30</v>
      </c>
      <c r="J397" s="101" t="s">
        <v>101</v>
      </c>
      <c r="K397" s="161" t="s">
        <v>573</v>
      </c>
      <c r="L397" s="136" t="s">
        <v>569</v>
      </c>
      <c r="M397" s="166" t="n">
        <v>31</v>
      </c>
      <c r="N397" s="97" t="n">
        <f aca="false">(D397*G397)*B397</f>
        <v>0</v>
      </c>
    </row>
    <row r="398" customFormat="false" ht="12.75" hidden="false" customHeight="false" outlineLevel="0" collapsed="false">
      <c r="A398" s="160" t="n">
        <v>12246</v>
      </c>
      <c r="B398" s="109"/>
      <c r="C398" s="87" t="s">
        <v>29</v>
      </c>
      <c r="D398" s="87" t="n">
        <v>10</v>
      </c>
      <c r="E398" s="88" t="n">
        <v>5</v>
      </c>
      <c r="F398" s="89" t="n">
        <f aca="false">G398*130</f>
        <v>132.6</v>
      </c>
      <c r="G398" s="181" t="n">
        <v>1.02</v>
      </c>
      <c r="H398" s="91" t="n">
        <v>1</v>
      </c>
      <c r="I398" s="92" t="s">
        <v>30</v>
      </c>
      <c r="J398" s="101" t="s">
        <v>101</v>
      </c>
      <c r="K398" s="161" t="s">
        <v>574</v>
      </c>
      <c r="L398" s="136" t="s">
        <v>569</v>
      </c>
      <c r="M398" s="166" t="n">
        <v>31</v>
      </c>
      <c r="N398" s="97" t="n">
        <f aca="false">(D398*G398)*B398</f>
        <v>0</v>
      </c>
    </row>
    <row r="399" customFormat="false" ht="12.75" hidden="false" customHeight="false" outlineLevel="0" collapsed="false">
      <c r="A399" s="160" t="n">
        <v>12247</v>
      </c>
      <c r="B399" s="109"/>
      <c r="C399" s="87" t="s">
        <v>29</v>
      </c>
      <c r="D399" s="87" t="n">
        <v>10</v>
      </c>
      <c r="E399" s="88" t="n">
        <v>5</v>
      </c>
      <c r="F399" s="89" t="n">
        <f aca="false">G399*130</f>
        <v>128.7</v>
      </c>
      <c r="G399" s="181" t="n">
        <v>0.99</v>
      </c>
      <c r="H399" s="91" t="n">
        <v>1</v>
      </c>
      <c r="I399" s="92" t="s">
        <v>30</v>
      </c>
      <c r="J399" s="101" t="s">
        <v>101</v>
      </c>
      <c r="K399" s="161" t="s">
        <v>575</v>
      </c>
      <c r="L399" s="136" t="s">
        <v>569</v>
      </c>
      <c r="M399" s="135" t="n">
        <v>31</v>
      </c>
      <c r="N399" s="97" t="n">
        <f aca="false">(D399*G399)*B399</f>
        <v>0</v>
      </c>
    </row>
    <row r="400" customFormat="false" ht="12.75" hidden="false" customHeight="false" outlineLevel="0" collapsed="false">
      <c r="A400" s="160" t="n">
        <v>12252</v>
      </c>
      <c r="B400" s="109"/>
      <c r="C400" s="87" t="s">
        <v>29</v>
      </c>
      <c r="D400" s="87" t="n">
        <v>10</v>
      </c>
      <c r="E400" s="88" t="n">
        <v>5</v>
      </c>
      <c r="F400" s="89" t="n">
        <f aca="false">G400*130</f>
        <v>115.7</v>
      </c>
      <c r="G400" s="181" t="n">
        <v>0.89</v>
      </c>
      <c r="H400" s="91" t="n">
        <v>1</v>
      </c>
      <c r="I400" s="92" t="s">
        <v>30</v>
      </c>
      <c r="J400" s="101" t="s">
        <v>101</v>
      </c>
      <c r="K400" s="161" t="s">
        <v>576</v>
      </c>
      <c r="L400" s="136" t="s">
        <v>569</v>
      </c>
      <c r="M400" s="135" t="n">
        <v>32</v>
      </c>
      <c r="N400" s="97" t="n">
        <f aca="false">(D400*G400)*B400</f>
        <v>0</v>
      </c>
    </row>
    <row r="401" customFormat="false" ht="12.75" hidden="false" customHeight="false" outlineLevel="0" collapsed="false">
      <c r="A401" s="160" t="n">
        <v>12253</v>
      </c>
      <c r="B401" s="109"/>
      <c r="C401" s="87" t="s">
        <v>29</v>
      </c>
      <c r="D401" s="87" t="n">
        <v>10</v>
      </c>
      <c r="E401" s="88" t="n">
        <v>5</v>
      </c>
      <c r="F401" s="89" t="n">
        <f aca="false">G401*130</f>
        <v>123.5</v>
      </c>
      <c r="G401" s="181" t="n">
        <v>0.95</v>
      </c>
      <c r="H401" s="91" t="n">
        <v>1</v>
      </c>
      <c r="I401" s="92" t="s">
        <v>30</v>
      </c>
      <c r="J401" s="101" t="s">
        <v>101</v>
      </c>
      <c r="K401" s="161" t="s">
        <v>577</v>
      </c>
      <c r="L401" s="136" t="s">
        <v>569</v>
      </c>
      <c r="M401" s="135" t="n">
        <v>32</v>
      </c>
      <c r="N401" s="97" t="n">
        <f aca="false">(D401*G401)*B401</f>
        <v>0</v>
      </c>
    </row>
    <row r="402" customFormat="false" ht="12.75" hidden="false" customHeight="false" outlineLevel="0" collapsed="false">
      <c r="A402" s="160" t="n">
        <v>12248</v>
      </c>
      <c r="B402" s="109"/>
      <c r="C402" s="87" t="s">
        <v>29</v>
      </c>
      <c r="D402" s="87" t="n">
        <v>10</v>
      </c>
      <c r="E402" s="88" t="n">
        <v>3</v>
      </c>
      <c r="F402" s="89" t="n">
        <f aca="false">G402*130</f>
        <v>141.7</v>
      </c>
      <c r="G402" s="181" t="n">
        <v>1.09</v>
      </c>
      <c r="H402" s="91" t="n">
        <v>1</v>
      </c>
      <c r="I402" s="92" t="s">
        <v>30</v>
      </c>
      <c r="J402" s="101" t="s">
        <v>101</v>
      </c>
      <c r="K402" s="161" t="s">
        <v>578</v>
      </c>
      <c r="L402" s="136" t="s">
        <v>569</v>
      </c>
      <c r="M402" s="135" t="n">
        <v>32</v>
      </c>
      <c r="N402" s="97" t="n">
        <f aca="false">(D402*G402)*B402</f>
        <v>0</v>
      </c>
    </row>
    <row r="403" customFormat="false" ht="12.75" hidden="false" customHeight="false" outlineLevel="0" collapsed="false">
      <c r="A403" s="160" t="n">
        <v>12249</v>
      </c>
      <c r="B403" s="109"/>
      <c r="C403" s="87" t="s">
        <v>29</v>
      </c>
      <c r="D403" s="87" t="n">
        <v>10</v>
      </c>
      <c r="E403" s="88" t="n">
        <v>5</v>
      </c>
      <c r="F403" s="89" t="n">
        <f aca="false">G403*130</f>
        <v>197.6</v>
      </c>
      <c r="G403" s="181" t="n">
        <v>1.52</v>
      </c>
      <c r="H403" s="91" t="n">
        <v>1</v>
      </c>
      <c r="I403" s="92" t="s">
        <v>30</v>
      </c>
      <c r="J403" s="101" t="s">
        <v>101</v>
      </c>
      <c r="K403" s="161" t="s">
        <v>579</v>
      </c>
      <c r="L403" s="136" t="s">
        <v>569</v>
      </c>
      <c r="M403" s="135" t="n">
        <v>32</v>
      </c>
      <c r="N403" s="97" t="n">
        <f aca="false">(D403*G403)*B403</f>
        <v>0</v>
      </c>
    </row>
    <row r="404" customFormat="false" ht="12.75" hidden="false" customHeight="false" outlineLevel="0" collapsed="false">
      <c r="A404" s="160" t="n">
        <v>12250</v>
      </c>
      <c r="B404" s="109"/>
      <c r="C404" s="87" t="s">
        <v>29</v>
      </c>
      <c r="D404" s="87" t="n">
        <v>10</v>
      </c>
      <c r="E404" s="88" t="n">
        <v>5</v>
      </c>
      <c r="F404" s="89" t="n">
        <f aca="false">G404*130</f>
        <v>114.4</v>
      </c>
      <c r="G404" s="181" t="n">
        <v>0.88</v>
      </c>
      <c r="H404" s="91" t="n">
        <v>1</v>
      </c>
      <c r="I404" s="92" t="s">
        <v>30</v>
      </c>
      <c r="J404" s="101" t="s">
        <v>101</v>
      </c>
      <c r="K404" s="161" t="s">
        <v>299</v>
      </c>
      <c r="L404" s="136" t="s">
        <v>569</v>
      </c>
      <c r="M404" s="135" t="n">
        <v>32</v>
      </c>
      <c r="N404" s="97" t="n">
        <f aca="false">(D404*G404)*B404</f>
        <v>0</v>
      </c>
    </row>
    <row r="405" customFormat="false" ht="12.75" hidden="false" customHeight="false" outlineLevel="0" collapsed="false">
      <c r="A405" s="160" t="n">
        <v>12251</v>
      </c>
      <c r="B405" s="109"/>
      <c r="C405" s="87" t="s">
        <v>29</v>
      </c>
      <c r="D405" s="87" t="n">
        <v>10</v>
      </c>
      <c r="E405" s="88" t="n">
        <v>5</v>
      </c>
      <c r="F405" s="89" t="n">
        <f aca="false">G405*130</f>
        <v>117</v>
      </c>
      <c r="G405" s="181" t="n">
        <v>0.9</v>
      </c>
      <c r="H405" s="91" t="n">
        <v>1</v>
      </c>
      <c r="I405" s="92" t="s">
        <v>30</v>
      </c>
      <c r="J405" s="101" t="s">
        <v>580</v>
      </c>
      <c r="K405" s="161" t="s">
        <v>581</v>
      </c>
      <c r="L405" s="136" t="s">
        <v>569</v>
      </c>
      <c r="M405" s="135" t="n">
        <v>32</v>
      </c>
      <c r="N405" s="97" t="n">
        <f aca="false">(D405*G405)*B405</f>
        <v>0</v>
      </c>
    </row>
    <row r="406" customFormat="false" ht="12.75" hidden="false" customHeight="false" outlineLevel="0" collapsed="false">
      <c r="A406" s="160" t="n">
        <v>12255</v>
      </c>
      <c r="B406" s="109"/>
      <c r="C406" s="87" t="s">
        <v>29</v>
      </c>
      <c r="D406" s="87" t="n">
        <v>10</v>
      </c>
      <c r="E406" s="88" t="n">
        <v>5</v>
      </c>
      <c r="F406" s="89" t="n">
        <f aca="false">G406*130</f>
        <v>153.4</v>
      </c>
      <c r="G406" s="181" t="n">
        <v>1.18</v>
      </c>
      <c r="H406" s="91" t="n">
        <v>1</v>
      </c>
      <c r="I406" s="92" t="s">
        <v>30</v>
      </c>
      <c r="J406" s="101" t="s">
        <v>580</v>
      </c>
      <c r="K406" s="161" t="s">
        <v>502</v>
      </c>
      <c r="L406" s="136" t="s">
        <v>569</v>
      </c>
      <c r="M406" s="135" t="n">
        <v>32</v>
      </c>
      <c r="N406" s="97" t="n">
        <f aca="false">(D406*G406)*B406</f>
        <v>0</v>
      </c>
    </row>
    <row r="407" customFormat="false" ht="12.75" hidden="false" customHeight="false" outlineLevel="0" collapsed="false">
      <c r="A407" s="160" t="n">
        <v>12256</v>
      </c>
      <c r="B407" s="109"/>
      <c r="C407" s="87" t="s">
        <v>29</v>
      </c>
      <c r="D407" s="87" t="n">
        <v>10</v>
      </c>
      <c r="E407" s="88" t="n">
        <v>5</v>
      </c>
      <c r="F407" s="89" t="n">
        <f aca="false">G407*130</f>
        <v>132.6</v>
      </c>
      <c r="G407" s="181" t="n">
        <v>1.02</v>
      </c>
      <c r="H407" s="91" t="n">
        <v>1</v>
      </c>
      <c r="I407" s="92" t="s">
        <v>30</v>
      </c>
      <c r="J407" s="101" t="s">
        <v>580</v>
      </c>
      <c r="K407" s="161" t="s">
        <v>582</v>
      </c>
      <c r="L407" s="136" t="s">
        <v>569</v>
      </c>
      <c r="M407" s="135" t="n">
        <v>32</v>
      </c>
      <c r="N407" s="97" t="n">
        <f aca="false">(D407*G407)*B407</f>
        <v>0</v>
      </c>
    </row>
    <row r="408" customFormat="false" ht="12.75" hidden="false" customHeight="false" outlineLevel="0" collapsed="false">
      <c r="A408" s="160" t="n">
        <v>12257</v>
      </c>
      <c r="B408" s="109"/>
      <c r="C408" s="87" t="s">
        <v>29</v>
      </c>
      <c r="D408" s="87" t="n">
        <v>10</v>
      </c>
      <c r="E408" s="88" t="n">
        <v>5</v>
      </c>
      <c r="F408" s="89" t="n">
        <f aca="false">G408*130</f>
        <v>117</v>
      </c>
      <c r="G408" s="181" t="n">
        <v>0.9</v>
      </c>
      <c r="H408" s="91" t="n">
        <v>1</v>
      </c>
      <c r="I408" s="92" t="s">
        <v>30</v>
      </c>
      <c r="J408" s="101" t="s">
        <v>580</v>
      </c>
      <c r="K408" s="161" t="s">
        <v>583</v>
      </c>
      <c r="L408" s="136" t="s">
        <v>569</v>
      </c>
      <c r="M408" s="135" t="n">
        <v>32</v>
      </c>
      <c r="N408" s="97" t="n">
        <f aca="false">(D408*G408)*B408</f>
        <v>0</v>
      </c>
    </row>
    <row r="409" customFormat="false" ht="12.75" hidden="false" customHeight="false" outlineLevel="0" collapsed="false">
      <c r="A409" s="160" t="n">
        <v>12258</v>
      </c>
      <c r="B409" s="109"/>
      <c r="C409" s="87" t="s">
        <v>29</v>
      </c>
      <c r="D409" s="87" t="n">
        <v>10</v>
      </c>
      <c r="E409" s="88" t="n">
        <v>5</v>
      </c>
      <c r="F409" s="89" t="n">
        <f aca="false">G409*130</f>
        <v>110.5</v>
      </c>
      <c r="G409" s="181" t="n">
        <v>0.85</v>
      </c>
      <c r="H409" s="91" t="n">
        <v>1</v>
      </c>
      <c r="I409" s="92" t="s">
        <v>30</v>
      </c>
      <c r="J409" s="101" t="s">
        <v>580</v>
      </c>
      <c r="K409" s="161" t="s">
        <v>584</v>
      </c>
      <c r="L409" s="136" t="s">
        <v>569</v>
      </c>
      <c r="M409" s="135" t="n">
        <v>32</v>
      </c>
      <c r="N409" s="97" t="n">
        <f aca="false">(D409*G409)*B409</f>
        <v>0</v>
      </c>
    </row>
    <row r="410" customFormat="false" ht="12.75" hidden="false" customHeight="false" outlineLevel="0" collapsed="false">
      <c r="A410" s="160" t="n">
        <v>12265</v>
      </c>
      <c r="B410" s="109"/>
      <c r="C410" s="87" t="s">
        <v>29</v>
      </c>
      <c r="D410" s="87" t="n">
        <v>10</v>
      </c>
      <c r="E410" s="88" t="n">
        <v>5</v>
      </c>
      <c r="F410" s="89" t="n">
        <f aca="false">G410*130</f>
        <v>98.8</v>
      </c>
      <c r="G410" s="181" t="n">
        <v>0.76</v>
      </c>
      <c r="H410" s="91" t="n">
        <v>1</v>
      </c>
      <c r="I410" s="92" t="s">
        <v>30</v>
      </c>
      <c r="J410" s="101" t="s">
        <v>60</v>
      </c>
      <c r="K410" s="161" t="s">
        <v>585</v>
      </c>
      <c r="L410" s="136" t="s">
        <v>569</v>
      </c>
      <c r="M410" s="135" t="n">
        <v>32</v>
      </c>
      <c r="N410" s="97" t="n">
        <f aca="false">(D410*G410)*B410</f>
        <v>0</v>
      </c>
    </row>
    <row r="411" customFormat="false" ht="12.75" hidden="false" customHeight="false" outlineLevel="0" collapsed="false">
      <c r="A411" s="160" t="n">
        <v>12266</v>
      </c>
      <c r="B411" s="109"/>
      <c r="C411" s="87" t="s">
        <v>29</v>
      </c>
      <c r="D411" s="87" t="n">
        <v>10</v>
      </c>
      <c r="E411" s="88" t="n">
        <v>5</v>
      </c>
      <c r="F411" s="89" t="n">
        <f aca="false">G411*130</f>
        <v>117</v>
      </c>
      <c r="G411" s="181" t="n">
        <v>0.9</v>
      </c>
      <c r="H411" s="91" t="n">
        <v>1</v>
      </c>
      <c r="I411" s="92" t="s">
        <v>30</v>
      </c>
      <c r="J411" s="101" t="s">
        <v>60</v>
      </c>
      <c r="K411" s="161" t="s">
        <v>586</v>
      </c>
      <c r="L411" s="136" t="s">
        <v>569</v>
      </c>
      <c r="M411" s="135" t="n">
        <v>32</v>
      </c>
      <c r="N411" s="97" t="n">
        <f aca="false">(D411*G411)*B411</f>
        <v>0</v>
      </c>
    </row>
    <row r="412" customFormat="false" ht="12.75" hidden="false" customHeight="false" outlineLevel="0" collapsed="false">
      <c r="A412" s="160" t="n">
        <v>12267</v>
      </c>
      <c r="B412" s="109"/>
      <c r="C412" s="87" t="s">
        <v>29</v>
      </c>
      <c r="D412" s="87" t="n">
        <v>10</v>
      </c>
      <c r="E412" s="88" t="n">
        <v>5</v>
      </c>
      <c r="F412" s="89" t="n">
        <f aca="false">G412*130</f>
        <v>110.5</v>
      </c>
      <c r="G412" s="181" t="n">
        <v>0.85</v>
      </c>
      <c r="H412" s="91" t="n">
        <v>1</v>
      </c>
      <c r="I412" s="92" t="s">
        <v>30</v>
      </c>
      <c r="J412" s="101" t="s">
        <v>60</v>
      </c>
      <c r="K412" s="161" t="s">
        <v>216</v>
      </c>
      <c r="L412" s="136" t="s">
        <v>569</v>
      </c>
      <c r="M412" s="135" t="n">
        <v>32</v>
      </c>
      <c r="N412" s="97" t="n">
        <f aca="false">(D412*G412)*B412</f>
        <v>0</v>
      </c>
    </row>
    <row r="413" customFormat="false" ht="12.75" hidden="false" customHeight="false" outlineLevel="0" collapsed="false">
      <c r="A413" s="160" t="n">
        <v>12268</v>
      </c>
      <c r="B413" s="109"/>
      <c r="C413" s="87" t="s">
        <v>29</v>
      </c>
      <c r="D413" s="87" t="n">
        <v>10</v>
      </c>
      <c r="E413" s="88" t="n">
        <v>5</v>
      </c>
      <c r="F413" s="89" t="n">
        <f aca="false">G413*130</f>
        <v>117</v>
      </c>
      <c r="G413" s="181" t="n">
        <v>0.9</v>
      </c>
      <c r="H413" s="91" t="n">
        <v>1</v>
      </c>
      <c r="I413" s="92" t="s">
        <v>30</v>
      </c>
      <c r="J413" s="101" t="s">
        <v>60</v>
      </c>
      <c r="K413" s="161" t="s">
        <v>587</v>
      </c>
      <c r="L413" s="136" t="s">
        <v>569</v>
      </c>
      <c r="M413" s="135" t="n">
        <v>32</v>
      </c>
      <c r="N413" s="97" t="n">
        <f aca="false">(D413*G413)*B413</f>
        <v>0</v>
      </c>
    </row>
    <row r="414" customFormat="false" ht="12.75" hidden="false" customHeight="false" outlineLevel="0" collapsed="false">
      <c r="A414" s="160" t="n">
        <v>12269</v>
      </c>
      <c r="B414" s="109"/>
      <c r="C414" s="87" t="s">
        <v>29</v>
      </c>
      <c r="D414" s="87" t="n">
        <v>20</v>
      </c>
      <c r="E414" s="88" t="n">
        <v>5</v>
      </c>
      <c r="F414" s="89" t="n">
        <f aca="false">G414*130</f>
        <v>106.6</v>
      </c>
      <c r="G414" s="181" t="n">
        <v>0.82</v>
      </c>
      <c r="H414" s="91" t="n">
        <v>1</v>
      </c>
      <c r="I414" s="92" t="s">
        <v>30</v>
      </c>
      <c r="J414" s="101" t="s">
        <v>60</v>
      </c>
      <c r="K414" s="161" t="s">
        <v>111</v>
      </c>
      <c r="L414" s="136" t="s">
        <v>103</v>
      </c>
      <c r="M414" s="135" t="n">
        <v>32</v>
      </c>
      <c r="N414" s="97" t="n">
        <f aca="false">(D414*G414)*B414</f>
        <v>0</v>
      </c>
    </row>
    <row r="415" customFormat="false" ht="12.75" hidden="false" customHeight="false" outlineLevel="0" collapsed="false">
      <c r="A415" s="160" t="n">
        <v>12270</v>
      </c>
      <c r="B415" s="109"/>
      <c r="C415" s="87" t="s">
        <v>29</v>
      </c>
      <c r="D415" s="87" t="n">
        <v>10</v>
      </c>
      <c r="E415" s="88" t="n">
        <v>5</v>
      </c>
      <c r="F415" s="89" t="n">
        <f aca="false">G415*130</f>
        <v>117</v>
      </c>
      <c r="G415" s="181" t="n">
        <v>0.9</v>
      </c>
      <c r="H415" s="91" t="n">
        <v>1</v>
      </c>
      <c r="I415" s="92" t="s">
        <v>30</v>
      </c>
      <c r="J415" s="101" t="s">
        <v>60</v>
      </c>
      <c r="K415" s="161" t="s">
        <v>588</v>
      </c>
      <c r="L415" s="136" t="s">
        <v>569</v>
      </c>
      <c r="M415" s="135" t="n">
        <v>32</v>
      </c>
      <c r="N415" s="97" t="n">
        <f aca="false">(D415*G415)*B415</f>
        <v>0</v>
      </c>
    </row>
    <row r="416" customFormat="false" ht="12.75" hidden="false" customHeight="false" outlineLevel="0" collapsed="false">
      <c r="A416" s="160" t="n">
        <v>12271</v>
      </c>
      <c r="B416" s="109"/>
      <c r="C416" s="87" t="s">
        <v>29</v>
      </c>
      <c r="D416" s="87" t="n">
        <v>10</v>
      </c>
      <c r="E416" s="88" t="n">
        <v>5</v>
      </c>
      <c r="F416" s="89" t="n">
        <f aca="false">G416*130</f>
        <v>113.1</v>
      </c>
      <c r="G416" s="181" t="n">
        <v>0.87</v>
      </c>
      <c r="H416" s="91" t="n">
        <v>1</v>
      </c>
      <c r="I416" s="92" t="s">
        <v>30</v>
      </c>
      <c r="J416" s="101" t="s">
        <v>60</v>
      </c>
      <c r="K416" s="161" t="s">
        <v>589</v>
      </c>
      <c r="L416" s="136" t="s">
        <v>569</v>
      </c>
      <c r="M416" s="135" t="n">
        <v>33</v>
      </c>
      <c r="N416" s="97" t="n">
        <f aca="false">(D416*G416)*B416</f>
        <v>0</v>
      </c>
    </row>
    <row r="417" customFormat="false" ht="12.75" hidden="false" customHeight="false" outlineLevel="0" collapsed="false">
      <c r="A417" s="160" t="n">
        <v>12272</v>
      </c>
      <c r="B417" s="109"/>
      <c r="C417" s="87" t="s">
        <v>29</v>
      </c>
      <c r="D417" s="87" t="n">
        <v>10</v>
      </c>
      <c r="E417" s="88" t="n">
        <v>5</v>
      </c>
      <c r="F417" s="89" t="n">
        <f aca="false">G417*130</f>
        <v>123.5</v>
      </c>
      <c r="G417" s="181" t="n">
        <v>0.95</v>
      </c>
      <c r="H417" s="91" t="n">
        <v>1</v>
      </c>
      <c r="I417" s="92" t="s">
        <v>30</v>
      </c>
      <c r="J417" s="101" t="s">
        <v>60</v>
      </c>
      <c r="K417" s="161" t="s">
        <v>590</v>
      </c>
      <c r="L417" s="136" t="s">
        <v>569</v>
      </c>
      <c r="M417" s="135" t="n">
        <v>33</v>
      </c>
      <c r="N417" s="97" t="n">
        <f aca="false">(D417*G417)*B417</f>
        <v>0</v>
      </c>
    </row>
    <row r="418" customFormat="false" ht="12.75" hidden="false" customHeight="false" outlineLevel="0" collapsed="false">
      <c r="A418" s="160" t="n">
        <v>12273</v>
      </c>
      <c r="B418" s="109"/>
      <c r="C418" s="87" t="s">
        <v>29</v>
      </c>
      <c r="D418" s="87" t="n">
        <v>10</v>
      </c>
      <c r="E418" s="88" t="n">
        <v>5</v>
      </c>
      <c r="F418" s="89" t="n">
        <f aca="false">G418*130</f>
        <v>117</v>
      </c>
      <c r="G418" s="181" t="n">
        <v>0.9</v>
      </c>
      <c r="H418" s="91" t="n">
        <v>1</v>
      </c>
      <c r="I418" s="92" t="s">
        <v>30</v>
      </c>
      <c r="J418" s="101" t="s">
        <v>60</v>
      </c>
      <c r="K418" s="163" t="s">
        <v>109</v>
      </c>
      <c r="L418" s="136" t="s">
        <v>569</v>
      </c>
      <c r="M418" s="135" t="n">
        <v>33</v>
      </c>
      <c r="N418" s="97" t="n">
        <f aca="false">(D418*G418)*B418</f>
        <v>0</v>
      </c>
    </row>
    <row r="419" customFormat="false" ht="12.75" hidden="false" customHeight="false" outlineLevel="0" collapsed="false">
      <c r="A419" s="160" t="n">
        <v>12280</v>
      </c>
      <c r="B419" s="109"/>
      <c r="C419" s="87" t="s">
        <v>29</v>
      </c>
      <c r="D419" s="87" t="n">
        <v>10</v>
      </c>
      <c r="E419" s="88" t="n">
        <v>5</v>
      </c>
      <c r="F419" s="89" t="n">
        <f aca="false">G419*130</f>
        <v>117</v>
      </c>
      <c r="G419" s="181" t="n">
        <v>0.9</v>
      </c>
      <c r="H419" s="91" t="n">
        <v>1</v>
      </c>
      <c r="I419" s="92" t="s">
        <v>30</v>
      </c>
      <c r="J419" s="101" t="s">
        <v>305</v>
      </c>
      <c r="K419" s="161" t="s">
        <v>591</v>
      </c>
      <c r="L419" s="136" t="s">
        <v>569</v>
      </c>
      <c r="M419" s="135" t="n">
        <v>33</v>
      </c>
      <c r="N419" s="97" t="n">
        <f aca="false">(D419*G419)*B419</f>
        <v>0</v>
      </c>
    </row>
    <row r="420" customFormat="false" ht="12.75" hidden="false" customHeight="false" outlineLevel="0" collapsed="false">
      <c r="A420" s="160" t="n">
        <v>12281</v>
      </c>
      <c r="B420" s="109"/>
      <c r="C420" s="87" t="s">
        <v>29</v>
      </c>
      <c r="D420" s="87" t="n">
        <v>10</v>
      </c>
      <c r="E420" s="88" t="n">
        <v>5</v>
      </c>
      <c r="F420" s="89" t="n">
        <f aca="false">G420*130</f>
        <v>120.9</v>
      </c>
      <c r="G420" s="181" t="n">
        <v>0.93</v>
      </c>
      <c r="H420" s="91" t="n">
        <v>1</v>
      </c>
      <c r="I420" s="92" t="s">
        <v>30</v>
      </c>
      <c r="J420" s="101" t="s">
        <v>305</v>
      </c>
      <c r="K420" s="161" t="s">
        <v>308</v>
      </c>
      <c r="L420" s="136" t="s">
        <v>569</v>
      </c>
      <c r="M420" s="135" t="n">
        <v>33</v>
      </c>
      <c r="N420" s="97" t="n">
        <f aca="false">(D420*G420)*B420</f>
        <v>0</v>
      </c>
    </row>
    <row r="421" customFormat="false" ht="12.75" hidden="false" customHeight="false" outlineLevel="0" collapsed="false">
      <c r="A421" s="160" t="n">
        <v>12282</v>
      </c>
      <c r="B421" s="109"/>
      <c r="C421" s="87" t="s">
        <v>29</v>
      </c>
      <c r="D421" s="87" t="n">
        <v>10</v>
      </c>
      <c r="E421" s="88" t="n">
        <v>5</v>
      </c>
      <c r="F421" s="89" t="n">
        <f aca="false">G421*130</f>
        <v>120.9</v>
      </c>
      <c r="G421" s="181" t="n">
        <v>0.93</v>
      </c>
      <c r="H421" s="91" t="n">
        <v>1</v>
      </c>
      <c r="I421" s="92" t="s">
        <v>30</v>
      </c>
      <c r="J421" s="101" t="s">
        <v>305</v>
      </c>
      <c r="K421" s="161" t="s">
        <v>310</v>
      </c>
      <c r="L421" s="136" t="s">
        <v>569</v>
      </c>
      <c r="M421" s="135" t="n">
        <v>33</v>
      </c>
      <c r="N421" s="97" t="n">
        <f aca="false">(D421*G421)*B421</f>
        <v>0</v>
      </c>
    </row>
    <row r="422" customFormat="false" ht="12.75" hidden="false" customHeight="false" outlineLevel="0" collapsed="false">
      <c r="A422" s="160" t="n">
        <v>12283</v>
      </c>
      <c r="B422" s="109"/>
      <c r="C422" s="87" t="s">
        <v>29</v>
      </c>
      <c r="D422" s="87" t="n">
        <v>10</v>
      </c>
      <c r="E422" s="88" t="n">
        <v>5</v>
      </c>
      <c r="F422" s="89" t="n">
        <f aca="false">G422*130</f>
        <v>117</v>
      </c>
      <c r="G422" s="181" t="n">
        <v>0.9</v>
      </c>
      <c r="H422" s="91" t="n">
        <v>1</v>
      </c>
      <c r="I422" s="92" t="s">
        <v>30</v>
      </c>
      <c r="J422" s="101" t="s">
        <v>305</v>
      </c>
      <c r="K422" s="161" t="s">
        <v>592</v>
      </c>
      <c r="L422" s="136" t="s">
        <v>569</v>
      </c>
      <c r="M422" s="135" t="n">
        <v>33</v>
      </c>
      <c r="N422" s="97" t="n">
        <f aca="false">(D422*G422)*B422</f>
        <v>0</v>
      </c>
    </row>
    <row r="423" customFormat="false" ht="12.75" hidden="false" customHeight="false" outlineLevel="0" collapsed="false">
      <c r="A423" s="160" t="n">
        <v>12284</v>
      </c>
      <c r="B423" s="109"/>
      <c r="C423" s="87" t="s">
        <v>29</v>
      </c>
      <c r="D423" s="87" t="n">
        <v>10</v>
      </c>
      <c r="E423" s="88" t="n">
        <v>5</v>
      </c>
      <c r="F423" s="89" t="n">
        <f aca="false">G423*130</f>
        <v>132.6</v>
      </c>
      <c r="G423" s="181" t="n">
        <v>1.02</v>
      </c>
      <c r="H423" s="91" t="n">
        <v>1</v>
      </c>
      <c r="I423" s="92" t="s">
        <v>30</v>
      </c>
      <c r="J423" s="101" t="s">
        <v>305</v>
      </c>
      <c r="K423" s="163" t="s">
        <v>593</v>
      </c>
      <c r="L423" s="136" t="s">
        <v>569</v>
      </c>
      <c r="M423" s="135" t="n">
        <v>33</v>
      </c>
      <c r="N423" s="97" t="n">
        <f aca="false">(D423*G423)*B423</f>
        <v>0</v>
      </c>
    </row>
    <row r="424" customFormat="false" ht="12.75" hidden="false" customHeight="false" outlineLevel="0" collapsed="false">
      <c r="A424" s="160" t="n">
        <v>12285</v>
      </c>
      <c r="B424" s="109"/>
      <c r="C424" s="87" t="s">
        <v>29</v>
      </c>
      <c r="D424" s="87" t="n">
        <v>10</v>
      </c>
      <c r="E424" s="88" t="n">
        <v>5</v>
      </c>
      <c r="F424" s="89" t="n">
        <f aca="false">G424*130</f>
        <v>153.4</v>
      </c>
      <c r="G424" s="181" t="n">
        <v>1.18</v>
      </c>
      <c r="H424" s="91" t="n">
        <v>1</v>
      </c>
      <c r="I424" s="92" t="s">
        <v>30</v>
      </c>
      <c r="J424" s="101" t="s">
        <v>305</v>
      </c>
      <c r="K424" s="163" t="s">
        <v>594</v>
      </c>
      <c r="L424" s="136" t="s">
        <v>569</v>
      </c>
      <c r="M424" s="135" t="n">
        <v>33</v>
      </c>
      <c r="N424" s="97" t="n">
        <f aca="false">(D424*G424)*B424</f>
        <v>0</v>
      </c>
    </row>
    <row r="425" customFormat="false" ht="12.75" hidden="false" customHeight="false" outlineLevel="0" collapsed="false">
      <c r="A425" s="160" t="n">
        <v>12286</v>
      </c>
      <c r="B425" s="109"/>
      <c r="C425" s="87" t="s">
        <v>29</v>
      </c>
      <c r="D425" s="87" t="n">
        <v>10</v>
      </c>
      <c r="E425" s="88" t="n">
        <v>5</v>
      </c>
      <c r="F425" s="89" t="n">
        <f aca="false">G425*130</f>
        <v>123.5</v>
      </c>
      <c r="G425" s="181" t="n">
        <v>0.95</v>
      </c>
      <c r="H425" s="91" t="n">
        <v>1</v>
      </c>
      <c r="I425" s="92" t="s">
        <v>30</v>
      </c>
      <c r="J425" s="101" t="s">
        <v>305</v>
      </c>
      <c r="K425" s="163" t="s">
        <v>595</v>
      </c>
      <c r="L425" s="136" t="s">
        <v>569</v>
      </c>
      <c r="M425" s="135" t="n">
        <v>33</v>
      </c>
      <c r="N425" s="97" t="n">
        <f aca="false">(D425*G425)*B425</f>
        <v>0</v>
      </c>
    </row>
    <row r="426" customFormat="false" ht="12.75" hidden="false" customHeight="false" outlineLevel="0" collapsed="false">
      <c r="A426" s="160" t="n">
        <v>12287</v>
      </c>
      <c r="B426" s="109"/>
      <c r="C426" s="87" t="s">
        <v>29</v>
      </c>
      <c r="D426" s="87" t="n">
        <v>10</v>
      </c>
      <c r="E426" s="88" t="n">
        <v>5</v>
      </c>
      <c r="F426" s="89" t="n">
        <f aca="false">G426*130</f>
        <v>117</v>
      </c>
      <c r="G426" s="181" t="n">
        <v>0.9</v>
      </c>
      <c r="H426" s="91" t="n">
        <v>1</v>
      </c>
      <c r="I426" s="92" t="s">
        <v>30</v>
      </c>
      <c r="J426" s="101" t="s">
        <v>305</v>
      </c>
      <c r="K426" s="163" t="s">
        <v>596</v>
      </c>
      <c r="L426" s="136" t="s">
        <v>569</v>
      </c>
      <c r="M426" s="135" t="n">
        <v>33</v>
      </c>
      <c r="N426" s="97" t="n">
        <f aca="false">(D426*G426)*B426</f>
        <v>0</v>
      </c>
    </row>
    <row r="427" customFormat="false" ht="12.75" hidden="false" customHeight="false" outlineLevel="0" collapsed="false">
      <c r="A427" s="160" t="n">
        <v>12290</v>
      </c>
      <c r="B427" s="109"/>
      <c r="C427" s="87" t="s">
        <v>29</v>
      </c>
      <c r="D427" s="87" t="n">
        <v>20</v>
      </c>
      <c r="E427" s="88" t="n">
        <v>5</v>
      </c>
      <c r="F427" s="89" t="n">
        <f aca="false">G427*130</f>
        <v>117</v>
      </c>
      <c r="G427" s="181" t="n">
        <v>0.9</v>
      </c>
      <c r="H427" s="91" t="n">
        <v>1</v>
      </c>
      <c r="I427" s="92" t="s">
        <v>30</v>
      </c>
      <c r="J427" s="101" t="s">
        <v>95</v>
      </c>
      <c r="K427" s="161" t="s">
        <v>597</v>
      </c>
      <c r="L427" s="136" t="s">
        <v>103</v>
      </c>
      <c r="M427" s="135" t="n">
        <v>33</v>
      </c>
      <c r="N427" s="97" t="n">
        <f aca="false">(D427*G427)*B427</f>
        <v>0</v>
      </c>
    </row>
    <row r="428" customFormat="false" ht="12.75" hidden="false" customHeight="false" outlineLevel="0" collapsed="false">
      <c r="A428" s="160" t="n">
        <v>12291</v>
      </c>
      <c r="B428" s="109"/>
      <c r="C428" s="87" t="s">
        <v>29</v>
      </c>
      <c r="D428" s="87" t="n">
        <v>20</v>
      </c>
      <c r="E428" s="88" t="n">
        <v>5</v>
      </c>
      <c r="F428" s="89" t="n">
        <f aca="false">G428*130</f>
        <v>84.5</v>
      </c>
      <c r="G428" s="181" t="n">
        <v>0.65</v>
      </c>
      <c r="H428" s="91" t="n">
        <v>1</v>
      </c>
      <c r="I428" s="92" t="s">
        <v>30</v>
      </c>
      <c r="J428" s="101" t="s">
        <v>95</v>
      </c>
      <c r="K428" s="161" t="s">
        <v>598</v>
      </c>
      <c r="L428" s="136" t="s">
        <v>103</v>
      </c>
      <c r="M428" s="135" t="n">
        <v>33</v>
      </c>
      <c r="N428" s="97" t="n">
        <f aca="false">(D428*G428)*B428</f>
        <v>0</v>
      </c>
    </row>
    <row r="429" customFormat="false" ht="12.75" hidden="false" customHeight="false" outlineLevel="0" collapsed="false">
      <c r="A429" s="160" t="n">
        <v>12292</v>
      </c>
      <c r="B429" s="109"/>
      <c r="C429" s="87" t="s">
        <v>29</v>
      </c>
      <c r="D429" s="87" t="n">
        <v>20</v>
      </c>
      <c r="E429" s="88" t="n">
        <v>5</v>
      </c>
      <c r="F429" s="89" t="n">
        <f aca="false">G429*130</f>
        <v>80.6</v>
      </c>
      <c r="G429" s="181" t="n">
        <v>0.62</v>
      </c>
      <c r="H429" s="91" t="n">
        <v>1</v>
      </c>
      <c r="I429" s="92" t="s">
        <v>30</v>
      </c>
      <c r="J429" s="101" t="s">
        <v>95</v>
      </c>
      <c r="K429" s="161" t="s">
        <v>599</v>
      </c>
      <c r="L429" s="136" t="s">
        <v>103</v>
      </c>
      <c r="M429" s="135" t="n">
        <v>33</v>
      </c>
      <c r="N429" s="97" t="n">
        <f aca="false">(D429*G429)*B429</f>
        <v>0</v>
      </c>
    </row>
    <row r="430" customFormat="false" ht="12.75" hidden="false" customHeight="false" outlineLevel="0" collapsed="false">
      <c r="A430" s="160" t="n">
        <v>12293</v>
      </c>
      <c r="B430" s="109"/>
      <c r="C430" s="87" t="s">
        <v>29</v>
      </c>
      <c r="D430" s="87" t="n">
        <v>15</v>
      </c>
      <c r="E430" s="88" t="n">
        <v>5</v>
      </c>
      <c r="F430" s="89" t="n">
        <f aca="false">G430*130</f>
        <v>170.3</v>
      </c>
      <c r="G430" s="181" t="n">
        <v>1.31</v>
      </c>
      <c r="H430" s="91" t="n">
        <v>1</v>
      </c>
      <c r="I430" s="92" t="s">
        <v>30</v>
      </c>
      <c r="J430" s="101" t="s">
        <v>95</v>
      </c>
      <c r="K430" s="161" t="s">
        <v>600</v>
      </c>
      <c r="L430" s="136" t="s">
        <v>601</v>
      </c>
      <c r="M430" s="135" t="n">
        <v>33</v>
      </c>
      <c r="N430" s="97" t="n">
        <f aca="false">(D430*G430)*B430</f>
        <v>0</v>
      </c>
    </row>
    <row r="431" customFormat="false" ht="12.75" hidden="false" customHeight="false" outlineLevel="0" collapsed="false">
      <c r="A431" s="160" t="n">
        <v>12294</v>
      </c>
      <c r="B431" s="109"/>
      <c r="C431" s="87" t="s">
        <v>29</v>
      </c>
      <c r="D431" s="87" t="n">
        <v>15</v>
      </c>
      <c r="E431" s="88" t="n">
        <v>5</v>
      </c>
      <c r="F431" s="89" t="n">
        <f aca="false">G431*130</f>
        <v>179.4</v>
      </c>
      <c r="G431" s="181" t="n">
        <v>1.38</v>
      </c>
      <c r="H431" s="91" t="n">
        <v>1</v>
      </c>
      <c r="I431" s="92" t="s">
        <v>30</v>
      </c>
      <c r="J431" s="101" t="s">
        <v>95</v>
      </c>
      <c r="K431" s="161" t="s">
        <v>602</v>
      </c>
      <c r="L431" s="136" t="s">
        <v>601</v>
      </c>
      <c r="M431" s="135" t="n">
        <v>33</v>
      </c>
      <c r="N431" s="97" t="n">
        <f aca="false">(D431*G431)*B431</f>
        <v>0</v>
      </c>
    </row>
    <row r="432" customFormat="false" ht="12.75" hidden="false" customHeight="false" outlineLevel="0" collapsed="false">
      <c r="A432" s="160" t="n">
        <v>12295</v>
      </c>
      <c r="B432" s="109"/>
      <c r="C432" s="87" t="s">
        <v>29</v>
      </c>
      <c r="D432" s="87" t="n">
        <v>15</v>
      </c>
      <c r="E432" s="88" t="n">
        <v>5</v>
      </c>
      <c r="F432" s="89" t="n">
        <f aca="false">G432*130</f>
        <v>197.6</v>
      </c>
      <c r="G432" s="181" t="n">
        <v>1.52</v>
      </c>
      <c r="H432" s="91" t="n">
        <v>1</v>
      </c>
      <c r="I432" s="92" t="s">
        <v>30</v>
      </c>
      <c r="J432" s="101" t="s">
        <v>95</v>
      </c>
      <c r="K432" s="163" t="s">
        <v>603</v>
      </c>
      <c r="L432" s="136" t="s">
        <v>601</v>
      </c>
      <c r="M432" s="135" t="n">
        <v>34</v>
      </c>
      <c r="N432" s="97" t="n">
        <f aca="false">(D432*G432)*B432</f>
        <v>0</v>
      </c>
    </row>
    <row r="433" customFormat="false" ht="12.75" hidden="false" customHeight="false" outlineLevel="0" collapsed="false">
      <c r="A433" s="160" t="n">
        <v>12296</v>
      </c>
      <c r="B433" s="185"/>
      <c r="C433" s="99" t="s">
        <v>29</v>
      </c>
      <c r="D433" s="99" t="n">
        <v>25</v>
      </c>
      <c r="E433" s="99" t="n">
        <v>5</v>
      </c>
      <c r="F433" s="89" t="n">
        <f aca="false">G433*130</f>
        <v>101.4</v>
      </c>
      <c r="G433" s="181" t="n">
        <v>0.78</v>
      </c>
      <c r="H433" s="182" t="n">
        <v>1</v>
      </c>
      <c r="I433" s="183" t="s">
        <v>30</v>
      </c>
      <c r="J433" s="101" t="s">
        <v>95</v>
      </c>
      <c r="K433" s="163" t="s">
        <v>604</v>
      </c>
      <c r="L433" s="136" t="s">
        <v>605</v>
      </c>
      <c r="M433" s="135" t="n">
        <v>34</v>
      </c>
      <c r="N433" s="139" t="n">
        <f aca="false">(D433*G433)*B433</f>
        <v>0</v>
      </c>
    </row>
    <row r="434" customFormat="false" ht="12.75" hidden="false" customHeight="false" outlineLevel="0" collapsed="false">
      <c r="A434" s="186"/>
      <c r="B434" s="187"/>
      <c r="C434" s="173"/>
      <c r="D434" s="187"/>
      <c r="E434" s="188"/>
      <c r="F434" s="89" t="n">
        <f aca="false">G434*130</f>
        <v>0</v>
      </c>
      <c r="G434" s="181"/>
      <c r="H434" s="142"/>
      <c r="I434" s="189"/>
      <c r="J434" s="99"/>
      <c r="K434" s="178" t="s">
        <v>112</v>
      </c>
      <c r="L434" s="136"/>
      <c r="M434" s="166"/>
      <c r="N434" s="139" t="s">
        <v>5</v>
      </c>
    </row>
    <row r="435" customFormat="false" ht="12.75" hidden="false" customHeight="false" outlineLevel="0" collapsed="false">
      <c r="A435" s="160" t="n">
        <v>12300</v>
      </c>
      <c r="B435" s="109"/>
      <c r="C435" s="99" t="s">
        <v>29</v>
      </c>
      <c r="D435" s="87" t="n">
        <v>20</v>
      </c>
      <c r="E435" s="87" t="n">
        <v>3</v>
      </c>
      <c r="F435" s="89" t="n">
        <f aca="false">G435*130</f>
        <v>110.5</v>
      </c>
      <c r="G435" s="184" t="n">
        <v>0.85</v>
      </c>
      <c r="H435" s="91" t="n">
        <v>1</v>
      </c>
      <c r="I435" s="92" t="s">
        <v>30</v>
      </c>
      <c r="J435" s="93"/>
      <c r="K435" s="190" t="s">
        <v>338</v>
      </c>
      <c r="L435" s="95" t="s">
        <v>606</v>
      </c>
      <c r="M435" s="135" t="n">
        <v>34</v>
      </c>
      <c r="N435" s="97" t="n">
        <f aca="false">(D435*G435)*B435</f>
        <v>0</v>
      </c>
    </row>
    <row r="436" customFormat="false" ht="12.75" hidden="false" customHeight="false" outlineLevel="0" collapsed="false">
      <c r="A436" s="160" t="n">
        <v>12301</v>
      </c>
      <c r="B436" s="109"/>
      <c r="C436" s="99" t="s">
        <v>29</v>
      </c>
      <c r="D436" s="87" t="n">
        <v>20</v>
      </c>
      <c r="E436" s="99" t="n">
        <v>3</v>
      </c>
      <c r="F436" s="89" t="n">
        <f aca="false">G436*130</f>
        <v>106.6</v>
      </c>
      <c r="G436" s="181" t="n">
        <v>0.82</v>
      </c>
      <c r="H436" s="91" t="n">
        <v>1</v>
      </c>
      <c r="I436" s="92" t="s">
        <v>30</v>
      </c>
      <c r="J436" s="101"/>
      <c r="K436" s="161" t="s">
        <v>125</v>
      </c>
      <c r="L436" s="136" t="s">
        <v>606</v>
      </c>
      <c r="M436" s="135" t="n">
        <v>34</v>
      </c>
      <c r="N436" s="97" t="n">
        <f aca="false">(D436*G436)*B436</f>
        <v>0</v>
      </c>
    </row>
    <row r="437" customFormat="false" ht="12.75" hidden="false" customHeight="false" outlineLevel="0" collapsed="false">
      <c r="A437" s="160" t="n">
        <v>12302</v>
      </c>
      <c r="B437" s="109"/>
      <c r="C437" s="99" t="s">
        <v>29</v>
      </c>
      <c r="D437" s="87" t="n">
        <v>20</v>
      </c>
      <c r="E437" s="99" t="n">
        <v>3</v>
      </c>
      <c r="F437" s="89" t="n">
        <f aca="false">G437*130</f>
        <v>106.6</v>
      </c>
      <c r="G437" s="181" t="n">
        <v>0.82</v>
      </c>
      <c r="H437" s="91" t="n">
        <v>1</v>
      </c>
      <c r="I437" s="92" t="s">
        <v>30</v>
      </c>
      <c r="J437" s="101"/>
      <c r="K437" s="161" t="s">
        <v>336</v>
      </c>
      <c r="L437" s="136" t="s">
        <v>606</v>
      </c>
      <c r="M437" s="135" t="n">
        <v>34</v>
      </c>
      <c r="N437" s="97" t="n">
        <f aca="false">(D437*G437)*B437</f>
        <v>0</v>
      </c>
    </row>
    <row r="438" customFormat="false" ht="12.75" hidden="false" customHeight="false" outlineLevel="0" collapsed="false">
      <c r="A438" s="160" t="n">
        <v>12303</v>
      </c>
      <c r="B438" s="109"/>
      <c r="C438" s="99" t="s">
        <v>29</v>
      </c>
      <c r="D438" s="87" t="n">
        <v>20</v>
      </c>
      <c r="E438" s="99" t="n">
        <v>3</v>
      </c>
      <c r="F438" s="89" t="n">
        <f aca="false">G438*130</f>
        <v>113.1</v>
      </c>
      <c r="G438" s="181" t="n">
        <v>0.87</v>
      </c>
      <c r="H438" s="91" t="n">
        <v>1</v>
      </c>
      <c r="I438" s="92" t="s">
        <v>30</v>
      </c>
      <c r="J438" s="101"/>
      <c r="K438" s="161" t="s">
        <v>343</v>
      </c>
      <c r="L438" s="136" t="s">
        <v>606</v>
      </c>
      <c r="M438" s="135" t="n">
        <v>34</v>
      </c>
      <c r="N438" s="97" t="n">
        <f aca="false">(D438*G438)*B438</f>
        <v>0</v>
      </c>
    </row>
    <row r="439" customFormat="false" ht="12.75" hidden="false" customHeight="false" outlineLevel="0" collapsed="false">
      <c r="A439" s="160" t="n">
        <v>12304</v>
      </c>
      <c r="B439" s="109"/>
      <c r="C439" s="99" t="s">
        <v>29</v>
      </c>
      <c r="D439" s="87" t="n">
        <v>20</v>
      </c>
      <c r="E439" s="99" t="n">
        <v>3</v>
      </c>
      <c r="F439" s="89" t="n">
        <f aca="false">G439*130</f>
        <v>113.1</v>
      </c>
      <c r="G439" s="181" t="n">
        <v>0.87</v>
      </c>
      <c r="H439" s="91" t="n">
        <v>1</v>
      </c>
      <c r="I439" s="92" t="s">
        <v>30</v>
      </c>
      <c r="J439" s="101"/>
      <c r="K439" s="161" t="s">
        <v>607</v>
      </c>
      <c r="L439" s="136" t="s">
        <v>606</v>
      </c>
      <c r="M439" s="135" t="n">
        <v>34</v>
      </c>
      <c r="N439" s="97" t="n">
        <f aca="false">(D439*G439)*B439</f>
        <v>0</v>
      </c>
    </row>
    <row r="440" customFormat="false" ht="12.75" hidden="false" customHeight="false" outlineLevel="0" collapsed="false">
      <c r="A440" s="160" t="n">
        <v>12305</v>
      </c>
      <c r="B440" s="109"/>
      <c r="C440" s="99" t="s">
        <v>29</v>
      </c>
      <c r="D440" s="87" t="n">
        <v>20</v>
      </c>
      <c r="E440" s="99" t="n">
        <v>3</v>
      </c>
      <c r="F440" s="89" t="n">
        <f aca="false">G440*130</f>
        <v>110.5</v>
      </c>
      <c r="G440" s="181" t="n">
        <v>0.85</v>
      </c>
      <c r="H440" s="91" t="n">
        <v>1</v>
      </c>
      <c r="I440" s="92" t="s">
        <v>30</v>
      </c>
      <c r="J440" s="101"/>
      <c r="K440" s="163" t="s">
        <v>608</v>
      </c>
      <c r="L440" s="136" t="s">
        <v>606</v>
      </c>
      <c r="M440" s="135" t="n">
        <v>34</v>
      </c>
      <c r="N440" s="97" t="n">
        <f aca="false">(D440*G440)*B440</f>
        <v>0</v>
      </c>
    </row>
    <row r="441" customFormat="false" ht="12.75" hidden="false" customHeight="false" outlineLevel="0" collapsed="false">
      <c r="A441" s="160" t="n">
        <v>12306</v>
      </c>
      <c r="B441" s="109"/>
      <c r="C441" s="99" t="s">
        <v>29</v>
      </c>
      <c r="D441" s="87" t="n">
        <v>20</v>
      </c>
      <c r="E441" s="99" t="n">
        <v>2</v>
      </c>
      <c r="F441" s="89" t="n">
        <f aca="false">G441*130</f>
        <v>144.3</v>
      </c>
      <c r="G441" s="181" t="n">
        <v>1.11</v>
      </c>
      <c r="H441" s="91" t="n">
        <v>1</v>
      </c>
      <c r="I441" s="92" t="s">
        <v>30</v>
      </c>
      <c r="J441" s="101"/>
      <c r="K441" s="163" t="s">
        <v>609</v>
      </c>
      <c r="L441" s="136" t="s">
        <v>606</v>
      </c>
      <c r="M441" s="135" t="n">
        <v>34</v>
      </c>
      <c r="N441" s="97" t="n">
        <f aca="false">(D441*G441)*B441</f>
        <v>0</v>
      </c>
    </row>
    <row r="442" customFormat="false" ht="12.75" hidden="false" customHeight="false" outlineLevel="0" collapsed="false">
      <c r="A442" s="160" t="n">
        <v>12307</v>
      </c>
      <c r="B442" s="109"/>
      <c r="C442" s="99" t="s">
        <v>29</v>
      </c>
      <c r="D442" s="87" t="n">
        <v>20</v>
      </c>
      <c r="E442" s="99" t="n">
        <v>3</v>
      </c>
      <c r="F442" s="89" t="n">
        <f aca="false">G442*130</f>
        <v>110.5</v>
      </c>
      <c r="G442" s="181" t="n">
        <v>0.85</v>
      </c>
      <c r="H442" s="91" t="n">
        <v>1</v>
      </c>
      <c r="I442" s="92" t="s">
        <v>30</v>
      </c>
      <c r="J442" s="101"/>
      <c r="K442" s="163" t="s">
        <v>610</v>
      </c>
      <c r="L442" s="136" t="s">
        <v>606</v>
      </c>
      <c r="M442" s="135" t="n">
        <v>34</v>
      </c>
      <c r="N442" s="97" t="n">
        <f aca="false">(D442*G442)*B442</f>
        <v>0</v>
      </c>
    </row>
    <row r="443" customFormat="false" ht="12.75" hidden="false" customHeight="false" outlineLevel="0" collapsed="false">
      <c r="A443" s="160" t="n">
        <v>12308</v>
      </c>
      <c r="B443" s="109"/>
      <c r="C443" s="99" t="s">
        <v>29</v>
      </c>
      <c r="D443" s="87" t="n">
        <v>20</v>
      </c>
      <c r="E443" s="99" t="n">
        <v>3</v>
      </c>
      <c r="F443" s="89" t="n">
        <f aca="false">G443*130</f>
        <v>107.9</v>
      </c>
      <c r="G443" s="181" t="n">
        <v>0.83</v>
      </c>
      <c r="H443" s="91" t="n">
        <v>1</v>
      </c>
      <c r="I443" s="92" t="s">
        <v>30</v>
      </c>
      <c r="J443" s="101"/>
      <c r="K443" s="161" t="s">
        <v>611</v>
      </c>
      <c r="L443" s="136" t="s">
        <v>606</v>
      </c>
      <c r="M443" s="135" t="n">
        <v>34</v>
      </c>
      <c r="N443" s="97" t="n">
        <f aca="false">(D443*G443)*B443</f>
        <v>0</v>
      </c>
    </row>
    <row r="444" customFormat="false" ht="12.75" hidden="false" customHeight="false" outlineLevel="0" collapsed="false">
      <c r="A444" s="160" t="n">
        <v>12309</v>
      </c>
      <c r="B444" s="109"/>
      <c r="C444" s="99" t="s">
        <v>29</v>
      </c>
      <c r="D444" s="87" t="n">
        <v>20</v>
      </c>
      <c r="E444" s="99" t="n">
        <v>3</v>
      </c>
      <c r="F444" s="89" t="n">
        <f aca="false">G444*130</f>
        <v>106.6</v>
      </c>
      <c r="G444" s="181" t="n">
        <v>0.82</v>
      </c>
      <c r="H444" s="91" t="n">
        <v>1</v>
      </c>
      <c r="I444" s="92" t="s">
        <v>30</v>
      </c>
      <c r="J444" s="101"/>
      <c r="K444" s="161" t="s">
        <v>216</v>
      </c>
      <c r="L444" s="136" t="s">
        <v>606</v>
      </c>
      <c r="M444" s="135" t="n">
        <v>34</v>
      </c>
      <c r="N444" s="97" t="n">
        <f aca="false">(D444*G444)*B444</f>
        <v>0</v>
      </c>
    </row>
    <row r="445" customFormat="false" ht="12.75" hidden="false" customHeight="false" outlineLevel="0" collapsed="false">
      <c r="A445" s="160" t="n">
        <v>12315</v>
      </c>
      <c r="B445" s="109"/>
      <c r="C445" s="99" t="s">
        <v>29</v>
      </c>
      <c r="D445" s="87" t="n">
        <v>20</v>
      </c>
      <c r="E445" s="99" t="n">
        <v>2</v>
      </c>
      <c r="F445" s="89" t="n">
        <f aca="false">G445*130</f>
        <v>126.1</v>
      </c>
      <c r="G445" s="181" t="n">
        <v>0.97</v>
      </c>
      <c r="H445" s="91" t="n">
        <v>1</v>
      </c>
      <c r="I445" s="92" t="s">
        <v>30</v>
      </c>
      <c r="J445" s="101" t="s">
        <v>60</v>
      </c>
      <c r="K445" s="161" t="s">
        <v>612</v>
      </c>
      <c r="L445" s="136" t="s">
        <v>606</v>
      </c>
      <c r="M445" s="135" t="n">
        <v>34</v>
      </c>
      <c r="N445" s="97" t="n">
        <f aca="false">(D445*G445)*B445</f>
        <v>0</v>
      </c>
    </row>
    <row r="446" customFormat="false" ht="12.75" hidden="false" customHeight="false" outlineLevel="0" collapsed="false">
      <c r="A446" s="160" t="n">
        <v>12316</v>
      </c>
      <c r="B446" s="109"/>
      <c r="C446" s="99" t="s">
        <v>29</v>
      </c>
      <c r="D446" s="87" t="n">
        <v>20</v>
      </c>
      <c r="E446" s="99" t="n">
        <v>2</v>
      </c>
      <c r="F446" s="89" t="n">
        <f aca="false">G446*130</f>
        <v>126.1</v>
      </c>
      <c r="G446" s="181" t="n">
        <v>0.97</v>
      </c>
      <c r="H446" s="91" t="n">
        <v>1</v>
      </c>
      <c r="I446" s="92" t="s">
        <v>30</v>
      </c>
      <c r="J446" s="101" t="s">
        <v>60</v>
      </c>
      <c r="K446" s="161" t="s">
        <v>613</v>
      </c>
      <c r="L446" s="136" t="s">
        <v>606</v>
      </c>
      <c r="M446" s="135" t="n">
        <v>34</v>
      </c>
      <c r="N446" s="97" t="n">
        <f aca="false">(D446*G446)*B446</f>
        <v>0</v>
      </c>
    </row>
    <row r="447" customFormat="false" ht="12.75" hidden="false" customHeight="false" outlineLevel="0" collapsed="false">
      <c r="A447" s="160" t="n">
        <v>12317</v>
      </c>
      <c r="B447" s="109"/>
      <c r="C447" s="99" t="s">
        <v>29</v>
      </c>
      <c r="D447" s="87" t="n">
        <v>20</v>
      </c>
      <c r="E447" s="99" t="n">
        <v>2</v>
      </c>
      <c r="F447" s="89" t="n">
        <f aca="false">G447*130</f>
        <v>132.6</v>
      </c>
      <c r="G447" s="181" t="n">
        <v>1.02</v>
      </c>
      <c r="H447" s="91" t="n">
        <v>1</v>
      </c>
      <c r="I447" s="92" t="s">
        <v>30</v>
      </c>
      <c r="J447" s="101" t="s">
        <v>60</v>
      </c>
      <c r="K447" s="161" t="s">
        <v>614</v>
      </c>
      <c r="L447" s="136" t="s">
        <v>606</v>
      </c>
      <c r="M447" s="135" t="n">
        <v>34</v>
      </c>
      <c r="N447" s="97" t="n">
        <f aca="false">(D447*G447)*B447</f>
        <v>0</v>
      </c>
    </row>
    <row r="448" customFormat="false" ht="12.75" hidden="false" customHeight="false" outlineLevel="0" collapsed="false">
      <c r="A448" s="160" t="n">
        <v>12318</v>
      </c>
      <c r="B448" s="109"/>
      <c r="C448" s="99" t="s">
        <v>29</v>
      </c>
      <c r="D448" s="87" t="n">
        <v>20</v>
      </c>
      <c r="E448" s="99" t="n">
        <v>2</v>
      </c>
      <c r="F448" s="89" t="n">
        <f aca="false">G448*130</f>
        <v>126.1</v>
      </c>
      <c r="G448" s="181" t="n">
        <v>0.97</v>
      </c>
      <c r="H448" s="91" t="n">
        <v>1</v>
      </c>
      <c r="I448" s="92" t="s">
        <v>30</v>
      </c>
      <c r="J448" s="101" t="s">
        <v>60</v>
      </c>
      <c r="K448" s="161" t="s">
        <v>615</v>
      </c>
      <c r="L448" s="136" t="s">
        <v>606</v>
      </c>
      <c r="M448" s="166" t="n">
        <v>34</v>
      </c>
      <c r="N448" s="97" t="n">
        <f aca="false">(D448*G448)*B448</f>
        <v>0</v>
      </c>
    </row>
    <row r="449" customFormat="false" ht="12.75" hidden="false" customHeight="false" outlineLevel="0" collapsed="false">
      <c r="A449" s="160" t="n">
        <v>12319</v>
      </c>
      <c r="B449" s="109"/>
      <c r="C449" s="99" t="s">
        <v>29</v>
      </c>
      <c r="D449" s="87" t="n">
        <v>20</v>
      </c>
      <c r="E449" s="99" t="n">
        <v>2</v>
      </c>
      <c r="F449" s="89" t="n">
        <f aca="false">G449*130</f>
        <v>126.1</v>
      </c>
      <c r="G449" s="181" t="n">
        <v>0.97</v>
      </c>
      <c r="H449" s="91" t="n">
        <v>1</v>
      </c>
      <c r="I449" s="92" t="s">
        <v>30</v>
      </c>
      <c r="J449" s="101" t="s">
        <v>60</v>
      </c>
      <c r="K449" s="161" t="s">
        <v>616</v>
      </c>
      <c r="L449" s="136" t="s">
        <v>606</v>
      </c>
      <c r="M449" s="166" t="n">
        <v>35</v>
      </c>
      <c r="N449" s="97" t="n">
        <f aca="false">(D449*G449)*B449</f>
        <v>0</v>
      </c>
    </row>
    <row r="450" customFormat="false" ht="12.75" hidden="false" customHeight="false" outlineLevel="0" collapsed="false">
      <c r="A450" s="151"/>
      <c r="B450" s="140"/>
      <c r="C450" s="173"/>
      <c r="D450" s="173"/>
      <c r="E450" s="174"/>
      <c r="F450" s="89" t="n">
        <f aca="false">G450*130</f>
        <v>0</v>
      </c>
      <c r="G450" s="191"/>
      <c r="H450" s="142"/>
      <c r="I450" s="189"/>
      <c r="J450" s="99"/>
      <c r="K450" s="178" t="s">
        <v>617</v>
      </c>
      <c r="L450" s="136"/>
      <c r="M450" s="166"/>
      <c r="N450" s="180" t="s">
        <v>5</v>
      </c>
    </row>
    <row r="451" customFormat="false" ht="12.75" hidden="false" customHeight="false" outlineLevel="0" collapsed="false">
      <c r="A451" s="160" t="n">
        <v>12325</v>
      </c>
      <c r="B451" s="109"/>
      <c r="C451" s="99" t="s">
        <v>29</v>
      </c>
      <c r="D451" s="99" t="n">
        <v>15</v>
      </c>
      <c r="E451" s="99" t="n">
        <v>1</v>
      </c>
      <c r="F451" s="89" t="n">
        <f aca="false">G451*130</f>
        <v>202.8</v>
      </c>
      <c r="G451" s="181" t="n">
        <v>1.56</v>
      </c>
      <c r="H451" s="182" t="n">
        <v>1</v>
      </c>
      <c r="I451" s="183" t="s">
        <v>30</v>
      </c>
      <c r="J451" s="99"/>
      <c r="K451" s="163" t="s">
        <v>618</v>
      </c>
      <c r="L451" s="136" t="s">
        <v>390</v>
      </c>
      <c r="M451" s="166" t="n">
        <v>35</v>
      </c>
      <c r="N451" s="139" t="n">
        <f aca="false">(D451*G451)*B451</f>
        <v>0</v>
      </c>
    </row>
    <row r="452" customFormat="false" ht="12.75" hidden="false" customHeight="false" outlineLevel="0" collapsed="false">
      <c r="A452" s="160" t="n">
        <v>12326</v>
      </c>
      <c r="B452" s="86"/>
      <c r="C452" s="99" t="s">
        <v>29</v>
      </c>
      <c r="D452" s="99" t="n">
        <v>15</v>
      </c>
      <c r="E452" s="99" t="n">
        <v>1</v>
      </c>
      <c r="F452" s="89" t="n">
        <f aca="false">G452*130</f>
        <v>114.4</v>
      </c>
      <c r="G452" s="181" t="n">
        <v>0.88</v>
      </c>
      <c r="H452" s="91" t="n">
        <v>1</v>
      </c>
      <c r="I452" s="92" t="s">
        <v>30</v>
      </c>
      <c r="J452" s="99"/>
      <c r="K452" s="161" t="s">
        <v>619</v>
      </c>
      <c r="L452" s="136" t="s">
        <v>390</v>
      </c>
      <c r="M452" s="166" t="n">
        <v>35</v>
      </c>
      <c r="N452" s="97" t="n">
        <f aca="false">(D452*G452)*B452</f>
        <v>0</v>
      </c>
    </row>
    <row r="453" customFormat="false" ht="12.75" hidden="false" customHeight="false" outlineLevel="0" collapsed="false">
      <c r="A453" s="160" t="n">
        <v>12327</v>
      </c>
      <c r="B453" s="86"/>
      <c r="C453" s="99" t="s">
        <v>29</v>
      </c>
      <c r="D453" s="99" t="n">
        <v>15</v>
      </c>
      <c r="E453" s="99" t="n">
        <v>1</v>
      </c>
      <c r="F453" s="89" t="n">
        <f aca="false">G453*130</f>
        <v>287.3</v>
      </c>
      <c r="G453" s="181" t="n">
        <v>2.21</v>
      </c>
      <c r="H453" s="91" t="n">
        <v>1</v>
      </c>
      <c r="I453" s="92" t="s">
        <v>30</v>
      </c>
      <c r="J453" s="99"/>
      <c r="K453" s="161" t="s">
        <v>620</v>
      </c>
      <c r="L453" s="136" t="s">
        <v>390</v>
      </c>
      <c r="M453" s="166" t="n">
        <v>35</v>
      </c>
      <c r="N453" s="97" t="n">
        <f aca="false">(D453*G453)*B453</f>
        <v>0</v>
      </c>
    </row>
    <row r="454" customFormat="false" ht="12.75" hidden="false" customHeight="false" outlineLevel="0" collapsed="false">
      <c r="A454" s="160" t="n">
        <v>12328</v>
      </c>
      <c r="B454" s="86"/>
      <c r="C454" s="99" t="s">
        <v>29</v>
      </c>
      <c r="D454" s="99" t="n">
        <v>15</v>
      </c>
      <c r="E454" s="99" t="n">
        <v>1</v>
      </c>
      <c r="F454" s="89" t="n">
        <f aca="false">G454*130</f>
        <v>232.7</v>
      </c>
      <c r="G454" s="181" t="n">
        <v>1.79</v>
      </c>
      <c r="H454" s="91" t="n">
        <v>1</v>
      </c>
      <c r="I454" s="92" t="s">
        <v>30</v>
      </c>
      <c r="J454" s="99"/>
      <c r="K454" s="163" t="s">
        <v>621</v>
      </c>
      <c r="L454" s="136" t="s">
        <v>390</v>
      </c>
      <c r="M454" s="166" t="n">
        <v>35</v>
      </c>
      <c r="N454" s="97" t="n">
        <f aca="false">(D454*G454)*B454</f>
        <v>0</v>
      </c>
    </row>
    <row r="455" customFormat="false" ht="12.75" hidden="false" customHeight="false" outlineLevel="0" collapsed="false">
      <c r="A455" s="160" t="n">
        <v>12329</v>
      </c>
      <c r="B455" s="86"/>
      <c r="C455" s="99" t="s">
        <v>29</v>
      </c>
      <c r="D455" s="99" t="n">
        <v>15</v>
      </c>
      <c r="E455" s="99" t="n">
        <v>1</v>
      </c>
      <c r="F455" s="89" t="n">
        <f aca="false">G455*130</f>
        <v>119.6</v>
      </c>
      <c r="G455" s="181" t="n">
        <v>0.92</v>
      </c>
      <c r="H455" s="91" t="n">
        <v>1</v>
      </c>
      <c r="I455" s="92" t="s">
        <v>30</v>
      </c>
      <c r="J455" s="99"/>
      <c r="K455" s="163" t="s">
        <v>622</v>
      </c>
      <c r="L455" s="136" t="s">
        <v>390</v>
      </c>
      <c r="M455" s="166" t="n">
        <v>35</v>
      </c>
      <c r="N455" s="97" t="n">
        <f aca="false">(D455*G455)*B455</f>
        <v>0</v>
      </c>
    </row>
    <row r="456" customFormat="false" ht="12.75" hidden="false" customHeight="false" outlineLevel="0" collapsed="false">
      <c r="A456" s="160" t="n">
        <v>12330</v>
      </c>
      <c r="B456" s="109"/>
      <c r="C456" s="99" t="s">
        <v>29</v>
      </c>
      <c r="D456" s="99" t="n">
        <v>25</v>
      </c>
      <c r="E456" s="99" t="n">
        <v>8</v>
      </c>
      <c r="F456" s="89" t="n">
        <f aca="false">G456*130</f>
        <v>114.4</v>
      </c>
      <c r="G456" s="181" t="n">
        <v>0.88</v>
      </c>
      <c r="H456" s="91" t="n">
        <v>1</v>
      </c>
      <c r="I456" s="92" t="s">
        <v>30</v>
      </c>
      <c r="J456" s="99"/>
      <c r="K456" s="163" t="s">
        <v>623</v>
      </c>
      <c r="L456" s="136" t="s">
        <v>142</v>
      </c>
      <c r="M456" s="166" t="n">
        <v>35</v>
      </c>
      <c r="N456" s="97" t="n">
        <f aca="false">(D456*G456)*B456</f>
        <v>0</v>
      </c>
    </row>
    <row r="457" customFormat="false" ht="12.75" hidden="false" customHeight="false" outlineLevel="0" collapsed="false">
      <c r="A457" s="160" t="n">
        <v>12331</v>
      </c>
      <c r="B457" s="109"/>
      <c r="C457" s="99" t="s">
        <v>29</v>
      </c>
      <c r="D457" s="99" t="n">
        <v>30</v>
      </c>
      <c r="E457" s="99" t="n">
        <v>10</v>
      </c>
      <c r="F457" s="89" t="n">
        <f aca="false">G457*130</f>
        <v>115.7</v>
      </c>
      <c r="G457" s="181" t="n">
        <v>0.89</v>
      </c>
      <c r="H457" s="91" t="n">
        <v>1</v>
      </c>
      <c r="I457" s="92" t="s">
        <v>30</v>
      </c>
      <c r="J457" s="99"/>
      <c r="K457" s="163" t="s">
        <v>624</v>
      </c>
      <c r="L457" s="136" t="s">
        <v>355</v>
      </c>
      <c r="M457" s="166" t="n">
        <v>35</v>
      </c>
      <c r="N457" s="97" t="n">
        <f aca="false">(D457*G457)*B457</f>
        <v>0</v>
      </c>
    </row>
    <row r="458" customFormat="false" ht="12.75" hidden="false" customHeight="false" outlineLevel="0" collapsed="false">
      <c r="A458" s="160" t="n">
        <v>12332</v>
      </c>
      <c r="B458" s="109"/>
      <c r="C458" s="99" t="s">
        <v>29</v>
      </c>
      <c r="D458" s="99" t="n">
        <v>25</v>
      </c>
      <c r="E458" s="99" t="n">
        <v>1</v>
      </c>
      <c r="F458" s="89" t="n">
        <f aca="false">G458*130</f>
        <v>123.5</v>
      </c>
      <c r="G458" s="181" t="n">
        <v>0.95</v>
      </c>
      <c r="H458" s="91" t="n">
        <v>1</v>
      </c>
      <c r="I458" s="92" t="s">
        <v>30</v>
      </c>
      <c r="J458" s="99"/>
      <c r="K458" s="163" t="s">
        <v>625</v>
      </c>
      <c r="L458" s="136" t="s">
        <v>569</v>
      </c>
      <c r="M458" s="166" t="n">
        <v>35</v>
      </c>
      <c r="N458" s="97" t="n">
        <f aca="false">(D458*G458)*B458</f>
        <v>0</v>
      </c>
    </row>
    <row r="459" customFormat="false" ht="12.75" hidden="false" customHeight="false" outlineLevel="0" collapsed="false">
      <c r="A459" s="160" t="n">
        <v>12333</v>
      </c>
      <c r="B459" s="109"/>
      <c r="C459" s="99" t="s">
        <v>29</v>
      </c>
      <c r="D459" s="99" t="n">
        <v>20</v>
      </c>
      <c r="E459" s="99" t="n">
        <v>10</v>
      </c>
      <c r="F459" s="89" t="n">
        <f aca="false">G459*130</f>
        <v>136.5</v>
      </c>
      <c r="G459" s="181" t="n">
        <v>1.05</v>
      </c>
      <c r="H459" s="91" t="n">
        <v>1</v>
      </c>
      <c r="I459" s="92" t="s">
        <v>30</v>
      </c>
      <c r="J459" s="99"/>
      <c r="K459" s="163" t="s">
        <v>626</v>
      </c>
      <c r="L459" s="136" t="s">
        <v>97</v>
      </c>
      <c r="M459" s="166" t="n">
        <v>35</v>
      </c>
      <c r="N459" s="97" t="n">
        <f aca="false">(D459*G459)*B459</f>
        <v>0</v>
      </c>
    </row>
    <row r="460" customFormat="false" ht="12.75" hidden="false" customHeight="false" outlineLevel="0" collapsed="false">
      <c r="A460" s="160" t="n">
        <v>12334</v>
      </c>
      <c r="B460" s="109"/>
      <c r="C460" s="99" t="s">
        <v>29</v>
      </c>
      <c r="D460" s="99" t="n">
        <v>30</v>
      </c>
      <c r="E460" s="99" t="n">
        <v>20</v>
      </c>
      <c r="F460" s="89" t="n">
        <f aca="false">G460*130</f>
        <v>96.2</v>
      </c>
      <c r="G460" s="181" t="n">
        <v>0.74</v>
      </c>
      <c r="H460" s="91" t="n">
        <v>1</v>
      </c>
      <c r="I460" s="92" t="s">
        <v>30</v>
      </c>
      <c r="J460" s="99"/>
      <c r="K460" s="161" t="s">
        <v>216</v>
      </c>
      <c r="L460" s="136" t="s">
        <v>355</v>
      </c>
      <c r="M460" s="166" t="n">
        <v>35</v>
      </c>
      <c r="N460" s="97" t="n">
        <f aca="false">(D460*G460)*B460</f>
        <v>0</v>
      </c>
    </row>
    <row r="461" customFormat="false" ht="12.75" hidden="false" customHeight="false" outlineLevel="0" collapsed="false">
      <c r="A461" s="151"/>
      <c r="B461" s="140"/>
      <c r="C461" s="173"/>
      <c r="D461" s="173"/>
      <c r="E461" s="174"/>
      <c r="F461" s="89" t="n">
        <f aca="false">G461*130</f>
        <v>0</v>
      </c>
      <c r="G461" s="184"/>
      <c r="H461" s="192"/>
      <c r="I461" s="193"/>
      <c r="J461" s="87"/>
      <c r="K461" s="70" t="s">
        <v>627</v>
      </c>
      <c r="L461" s="95"/>
      <c r="M461" s="135"/>
      <c r="N461" s="97" t="s">
        <v>5</v>
      </c>
    </row>
    <row r="462" customFormat="false" ht="12.75" hidden="false" customHeight="false" outlineLevel="0" collapsed="false">
      <c r="A462" s="160" t="n">
        <v>10271</v>
      </c>
      <c r="B462" s="194"/>
      <c r="C462" s="99" t="s">
        <v>29</v>
      </c>
      <c r="D462" s="99" t="n">
        <v>8</v>
      </c>
      <c r="E462" s="99" t="n">
        <v>1</v>
      </c>
      <c r="F462" s="89" t="n">
        <f aca="false">G462*130</f>
        <v>361.4</v>
      </c>
      <c r="G462" s="181" t="n">
        <v>2.78</v>
      </c>
      <c r="H462" s="91" t="n">
        <v>1</v>
      </c>
      <c r="I462" s="92" t="s">
        <v>30</v>
      </c>
      <c r="J462" s="101" t="s">
        <v>628</v>
      </c>
      <c r="K462" s="161" t="s">
        <v>629</v>
      </c>
      <c r="L462" s="136" t="s">
        <v>630</v>
      </c>
      <c r="M462" s="166" t="n">
        <v>35</v>
      </c>
      <c r="N462" s="97" t="n">
        <f aca="false">(D462*G462)*B462</f>
        <v>0</v>
      </c>
    </row>
    <row r="463" customFormat="false" ht="12.75" hidden="false" customHeight="false" outlineLevel="0" collapsed="false">
      <c r="A463" s="160" t="n">
        <v>10272</v>
      </c>
      <c r="B463" s="194"/>
      <c r="C463" s="99" t="s">
        <v>29</v>
      </c>
      <c r="D463" s="99" t="n">
        <v>8</v>
      </c>
      <c r="E463" s="99" t="n">
        <v>1</v>
      </c>
      <c r="F463" s="89" t="n">
        <f aca="false">G463*130</f>
        <v>313.3</v>
      </c>
      <c r="G463" s="181" t="n">
        <v>2.41</v>
      </c>
      <c r="H463" s="91" t="n">
        <v>1</v>
      </c>
      <c r="I463" s="92" t="s">
        <v>30</v>
      </c>
      <c r="J463" s="101" t="s">
        <v>628</v>
      </c>
      <c r="K463" s="161" t="s">
        <v>631</v>
      </c>
      <c r="L463" s="136" t="s">
        <v>630</v>
      </c>
      <c r="M463" s="166" t="n">
        <v>35</v>
      </c>
      <c r="N463" s="97" t="n">
        <f aca="false">(D463*G463)*B463</f>
        <v>0</v>
      </c>
    </row>
    <row r="464" customFormat="false" ht="12.75" hidden="false" customHeight="false" outlineLevel="0" collapsed="false">
      <c r="A464" s="160" t="n">
        <v>10273</v>
      </c>
      <c r="B464" s="194"/>
      <c r="C464" s="99" t="s">
        <v>29</v>
      </c>
      <c r="D464" s="99" t="n">
        <v>8</v>
      </c>
      <c r="E464" s="99" t="n">
        <v>1</v>
      </c>
      <c r="F464" s="89" t="n">
        <f aca="false">G464*130</f>
        <v>343.2</v>
      </c>
      <c r="G464" s="181" t="n">
        <v>2.64</v>
      </c>
      <c r="H464" s="91" t="n">
        <v>1</v>
      </c>
      <c r="I464" s="92" t="s">
        <v>30</v>
      </c>
      <c r="J464" s="101" t="s">
        <v>628</v>
      </c>
      <c r="K464" s="161" t="s">
        <v>632</v>
      </c>
      <c r="L464" s="136" t="s">
        <v>630</v>
      </c>
      <c r="M464" s="166" t="n">
        <v>35</v>
      </c>
      <c r="N464" s="97" t="n">
        <f aca="false">(D464*G464)*B464</f>
        <v>0</v>
      </c>
    </row>
    <row r="465" customFormat="false" ht="12.75" hidden="false" customHeight="false" outlineLevel="0" collapsed="false">
      <c r="A465" s="160" t="n">
        <v>10274</v>
      </c>
      <c r="B465" s="194"/>
      <c r="C465" s="99" t="s">
        <v>29</v>
      </c>
      <c r="D465" s="99" t="n">
        <v>8</v>
      </c>
      <c r="E465" s="99" t="n">
        <v>1</v>
      </c>
      <c r="F465" s="89" t="n">
        <f aca="false">G465*130</f>
        <v>388.7</v>
      </c>
      <c r="G465" s="181" t="n">
        <v>2.99</v>
      </c>
      <c r="H465" s="91" t="n">
        <v>1</v>
      </c>
      <c r="I465" s="92" t="s">
        <v>30</v>
      </c>
      <c r="J465" s="101" t="s">
        <v>628</v>
      </c>
      <c r="K465" s="161" t="s">
        <v>633</v>
      </c>
      <c r="L465" s="136" t="s">
        <v>630</v>
      </c>
      <c r="M465" s="166" t="n">
        <v>35</v>
      </c>
      <c r="N465" s="97" t="n">
        <f aca="false">(D465*G465)*B465</f>
        <v>0</v>
      </c>
    </row>
    <row r="466" customFormat="false" ht="12.75" hidden="false" customHeight="false" outlineLevel="0" collapsed="false">
      <c r="A466" s="160" t="n">
        <v>10275</v>
      </c>
      <c r="B466" s="194"/>
      <c r="C466" s="99" t="s">
        <v>29</v>
      </c>
      <c r="D466" s="99" t="n">
        <v>8</v>
      </c>
      <c r="E466" s="99" t="n">
        <v>1</v>
      </c>
      <c r="F466" s="89" t="n">
        <f aca="false">G466*130</f>
        <v>434.2</v>
      </c>
      <c r="G466" s="181" t="n">
        <v>3.34</v>
      </c>
      <c r="H466" s="91" t="n">
        <v>1</v>
      </c>
      <c r="I466" s="92" t="s">
        <v>30</v>
      </c>
      <c r="J466" s="101" t="s">
        <v>60</v>
      </c>
      <c r="K466" s="161" t="s">
        <v>634</v>
      </c>
      <c r="L466" s="136" t="s">
        <v>630</v>
      </c>
      <c r="M466" s="166" t="n">
        <v>35</v>
      </c>
      <c r="N466" s="97" t="n">
        <f aca="false">(D466*G466)*B466</f>
        <v>0</v>
      </c>
    </row>
    <row r="467" customFormat="false" ht="12.75" hidden="false" customHeight="false" outlineLevel="0" collapsed="false">
      <c r="A467" s="160" t="n">
        <v>10276</v>
      </c>
      <c r="B467" s="194"/>
      <c r="C467" s="99" t="s">
        <v>29</v>
      </c>
      <c r="D467" s="99" t="n">
        <v>8</v>
      </c>
      <c r="E467" s="99" t="n">
        <v>1</v>
      </c>
      <c r="F467" s="89" t="n">
        <f aca="false">G467*130</f>
        <v>452.4</v>
      </c>
      <c r="G467" s="181" t="n">
        <v>3.48</v>
      </c>
      <c r="H467" s="91" t="n">
        <v>1</v>
      </c>
      <c r="I467" s="92" t="s">
        <v>30</v>
      </c>
      <c r="J467" s="101" t="s">
        <v>60</v>
      </c>
      <c r="K467" s="161" t="s">
        <v>635</v>
      </c>
      <c r="L467" s="136" t="s">
        <v>630</v>
      </c>
      <c r="M467" s="166" t="n">
        <v>36</v>
      </c>
      <c r="N467" s="97" t="n">
        <f aca="false">(D467*G467)*B467</f>
        <v>0</v>
      </c>
    </row>
    <row r="468" customFormat="false" ht="12.75" hidden="false" customHeight="false" outlineLevel="0" collapsed="false">
      <c r="A468" s="160" t="n">
        <v>10277</v>
      </c>
      <c r="B468" s="194"/>
      <c r="C468" s="99" t="s">
        <v>29</v>
      </c>
      <c r="D468" s="99" t="n">
        <v>8</v>
      </c>
      <c r="E468" s="99" t="n">
        <v>1</v>
      </c>
      <c r="F468" s="89" t="n">
        <f aca="false">G468*130</f>
        <v>425.1</v>
      </c>
      <c r="G468" s="181" t="n">
        <v>3.27</v>
      </c>
      <c r="H468" s="91" t="n">
        <v>1</v>
      </c>
      <c r="I468" s="92" t="s">
        <v>30</v>
      </c>
      <c r="J468" s="101" t="s">
        <v>60</v>
      </c>
      <c r="K468" s="163" t="s">
        <v>636</v>
      </c>
      <c r="L468" s="136" t="s">
        <v>630</v>
      </c>
      <c r="M468" s="166" t="n">
        <v>36</v>
      </c>
      <c r="N468" s="97" t="n">
        <f aca="false">(D468*G468)*B468</f>
        <v>0</v>
      </c>
    </row>
    <row r="469" customFormat="false" ht="12.75" hidden="false" customHeight="false" outlineLevel="0" collapsed="false">
      <c r="A469" s="160" t="n">
        <v>10278</v>
      </c>
      <c r="B469" s="194"/>
      <c r="C469" s="99" t="s">
        <v>29</v>
      </c>
      <c r="D469" s="99" t="n">
        <v>8</v>
      </c>
      <c r="E469" s="99" t="n">
        <v>1</v>
      </c>
      <c r="F469" s="89" t="n">
        <f aca="false">G469*130</f>
        <v>443.3</v>
      </c>
      <c r="G469" s="181" t="n">
        <v>3.41</v>
      </c>
      <c r="H469" s="91" t="n">
        <v>1</v>
      </c>
      <c r="I469" s="92" t="s">
        <v>30</v>
      </c>
      <c r="J469" s="101" t="s">
        <v>60</v>
      </c>
      <c r="K469" s="163" t="s">
        <v>637</v>
      </c>
      <c r="L469" s="136" t="s">
        <v>630</v>
      </c>
      <c r="M469" s="166" t="n">
        <v>36</v>
      </c>
      <c r="N469" s="97" t="n">
        <f aca="false">(D469*G469)*B469</f>
        <v>0</v>
      </c>
    </row>
    <row r="470" customFormat="false" ht="12.75" hidden="false" customHeight="false" outlineLevel="0" collapsed="false">
      <c r="A470" s="151"/>
      <c r="B470" s="140"/>
      <c r="C470" s="173"/>
      <c r="D470" s="173"/>
      <c r="E470" s="174"/>
      <c r="F470" s="89" t="n">
        <f aca="false">G470*130</f>
        <v>0</v>
      </c>
      <c r="G470" s="175"/>
      <c r="H470" s="142"/>
      <c r="I470" s="189"/>
      <c r="J470" s="170"/>
      <c r="K470" s="195" t="s">
        <v>357</v>
      </c>
      <c r="L470" s="171"/>
      <c r="M470" s="196"/>
      <c r="N470" s="180" t="s">
        <v>5</v>
      </c>
    </row>
    <row r="471" customFormat="false" ht="12.75" hidden="false" customHeight="false" outlineLevel="0" collapsed="false">
      <c r="A471" s="160" t="n">
        <v>10242</v>
      </c>
      <c r="B471" s="109"/>
      <c r="C471" s="99" t="s">
        <v>29</v>
      </c>
      <c r="D471" s="99" t="n">
        <v>30</v>
      </c>
      <c r="E471" s="99" t="n">
        <v>8</v>
      </c>
      <c r="F471" s="89" t="n">
        <f aca="false">G471*130</f>
        <v>74.1</v>
      </c>
      <c r="G471" s="181" t="n">
        <v>0.57</v>
      </c>
      <c r="H471" s="182" t="n">
        <v>1</v>
      </c>
      <c r="I471" s="183" t="s">
        <v>30</v>
      </c>
      <c r="J471" s="101"/>
      <c r="K471" s="161" t="s">
        <v>638</v>
      </c>
      <c r="L471" s="136" t="s">
        <v>131</v>
      </c>
      <c r="M471" s="166" t="n">
        <v>36</v>
      </c>
      <c r="N471" s="139" t="n">
        <f aca="false">(D471*G471)*B471</f>
        <v>0</v>
      </c>
    </row>
    <row r="472" customFormat="false" ht="12.75" hidden="false" customHeight="false" outlineLevel="0" collapsed="false">
      <c r="A472" s="160" t="n">
        <v>10243</v>
      </c>
      <c r="B472" s="147"/>
      <c r="C472" s="99" t="s">
        <v>29</v>
      </c>
      <c r="D472" s="99" t="n">
        <v>30</v>
      </c>
      <c r="E472" s="99" t="n">
        <v>10</v>
      </c>
      <c r="F472" s="89" t="n">
        <f aca="false">G472*130</f>
        <v>94.9</v>
      </c>
      <c r="G472" s="181" t="n">
        <v>0.73</v>
      </c>
      <c r="H472" s="91" t="n">
        <v>1</v>
      </c>
      <c r="I472" s="92" t="s">
        <v>30</v>
      </c>
      <c r="J472" s="101"/>
      <c r="K472" s="161" t="s">
        <v>639</v>
      </c>
      <c r="L472" s="136" t="s">
        <v>142</v>
      </c>
      <c r="M472" s="166" t="n">
        <v>36</v>
      </c>
      <c r="N472" s="97" t="n">
        <f aca="false">(D472*G472)*B472</f>
        <v>0</v>
      </c>
    </row>
    <row r="473" customFormat="false" ht="12.75" hidden="false" customHeight="false" outlineLevel="0" collapsed="false">
      <c r="A473" s="160" t="n">
        <v>10244</v>
      </c>
      <c r="B473" s="147"/>
      <c r="C473" s="99" t="s">
        <v>29</v>
      </c>
      <c r="D473" s="99" t="n">
        <v>30</v>
      </c>
      <c r="E473" s="99" t="n">
        <v>10</v>
      </c>
      <c r="F473" s="89" t="n">
        <f aca="false">G473*130</f>
        <v>79.3</v>
      </c>
      <c r="G473" s="181" t="n">
        <v>0.61</v>
      </c>
      <c r="H473" s="91" t="n">
        <v>1</v>
      </c>
      <c r="I473" s="92" t="s">
        <v>30</v>
      </c>
      <c r="J473" s="101" t="s">
        <v>60</v>
      </c>
      <c r="K473" s="161" t="s">
        <v>640</v>
      </c>
      <c r="L473" s="136" t="s">
        <v>142</v>
      </c>
      <c r="M473" s="166" t="n">
        <v>36</v>
      </c>
      <c r="N473" s="97" t="n">
        <f aca="false">(D473*G473)*B473</f>
        <v>0</v>
      </c>
    </row>
    <row r="474" customFormat="false" ht="12.75" hidden="false" customHeight="false" outlineLevel="0" collapsed="false">
      <c r="A474" s="160" t="n">
        <v>12340</v>
      </c>
      <c r="B474" s="147"/>
      <c r="C474" s="99" t="s">
        <v>29</v>
      </c>
      <c r="D474" s="99" t="n">
        <v>30</v>
      </c>
      <c r="E474" s="99" t="n">
        <v>15</v>
      </c>
      <c r="F474" s="89" t="n">
        <f aca="false">G474*130</f>
        <v>136.5</v>
      </c>
      <c r="G474" s="181" t="n">
        <v>1.05</v>
      </c>
      <c r="H474" s="91" t="n">
        <v>1</v>
      </c>
      <c r="I474" s="92" t="s">
        <v>30</v>
      </c>
      <c r="J474" s="101" t="s">
        <v>60</v>
      </c>
      <c r="K474" s="163" t="s">
        <v>641</v>
      </c>
      <c r="L474" s="136" t="s">
        <v>142</v>
      </c>
      <c r="M474" s="166" t="n">
        <v>36</v>
      </c>
      <c r="N474" s="97" t="n">
        <f aca="false">(D474*G474)*B474</f>
        <v>0</v>
      </c>
    </row>
    <row r="475" customFormat="false" ht="12.75" hidden="false" customHeight="false" outlineLevel="0" collapsed="false">
      <c r="A475" s="160" t="n">
        <v>12341</v>
      </c>
      <c r="B475" s="147"/>
      <c r="C475" s="99" t="s">
        <v>29</v>
      </c>
      <c r="D475" s="99" t="n">
        <v>30</v>
      </c>
      <c r="E475" s="99" t="n">
        <v>15</v>
      </c>
      <c r="F475" s="89" t="n">
        <f aca="false">G475*130</f>
        <v>117</v>
      </c>
      <c r="G475" s="181" t="n">
        <v>0.9</v>
      </c>
      <c r="H475" s="91" t="n">
        <v>1</v>
      </c>
      <c r="I475" s="92" t="s">
        <v>30</v>
      </c>
      <c r="J475" s="101" t="s">
        <v>60</v>
      </c>
      <c r="K475" s="163" t="s">
        <v>622</v>
      </c>
      <c r="L475" s="136" t="s">
        <v>142</v>
      </c>
      <c r="M475" s="166" t="n">
        <v>36</v>
      </c>
      <c r="N475" s="97" t="n">
        <f aca="false">(D475*G475)*B475</f>
        <v>0</v>
      </c>
    </row>
    <row r="476" customFormat="false" ht="12.75" hidden="false" customHeight="false" outlineLevel="0" collapsed="false">
      <c r="A476" s="160" t="n">
        <v>12342</v>
      </c>
      <c r="B476" s="147"/>
      <c r="C476" s="99" t="s">
        <v>29</v>
      </c>
      <c r="D476" s="99" t="n">
        <v>30</v>
      </c>
      <c r="E476" s="99" t="n">
        <v>15</v>
      </c>
      <c r="F476" s="89" t="n">
        <f aca="false">G476*130</f>
        <v>117</v>
      </c>
      <c r="G476" s="181" t="n">
        <v>0.9</v>
      </c>
      <c r="H476" s="91" t="n">
        <v>1</v>
      </c>
      <c r="I476" s="92" t="s">
        <v>30</v>
      </c>
      <c r="J476" s="101" t="s">
        <v>60</v>
      </c>
      <c r="K476" s="163" t="s">
        <v>642</v>
      </c>
      <c r="L476" s="136" t="s">
        <v>142</v>
      </c>
      <c r="M476" s="166" t="n">
        <v>36</v>
      </c>
      <c r="N476" s="97" t="n">
        <f aca="false">(D476*G476)*B476</f>
        <v>0</v>
      </c>
    </row>
    <row r="477" customFormat="false" ht="12.75" hidden="false" customHeight="false" outlineLevel="0" collapsed="false">
      <c r="A477" s="160" t="n">
        <v>12343</v>
      </c>
      <c r="B477" s="147"/>
      <c r="C477" s="99" t="s">
        <v>29</v>
      </c>
      <c r="D477" s="99" t="n">
        <v>30</v>
      </c>
      <c r="E477" s="99" t="n">
        <v>15</v>
      </c>
      <c r="F477" s="89" t="n">
        <f aca="false">G477*130</f>
        <v>117</v>
      </c>
      <c r="G477" s="181" t="n">
        <v>0.9</v>
      </c>
      <c r="H477" s="91" t="n">
        <v>1</v>
      </c>
      <c r="I477" s="92" t="s">
        <v>30</v>
      </c>
      <c r="J477" s="101" t="s">
        <v>60</v>
      </c>
      <c r="K477" s="163" t="s">
        <v>643</v>
      </c>
      <c r="L477" s="136" t="s">
        <v>142</v>
      </c>
      <c r="M477" s="166" t="n">
        <v>36</v>
      </c>
      <c r="N477" s="97" t="n">
        <f aca="false">(D477*G477)*B477</f>
        <v>0</v>
      </c>
    </row>
    <row r="478" customFormat="false" ht="12.75" hidden="false" customHeight="false" outlineLevel="0" collapsed="false">
      <c r="A478" s="151"/>
      <c r="B478" s="140"/>
      <c r="C478" s="173"/>
      <c r="D478" s="173"/>
      <c r="E478" s="174"/>
      <c r="F478" s="89" t="n">
        <f aca="false">G478*130</f>
        <v>0</v>
      </c>
      <c r="G478" s="191"/>
      <c r="H478" s="142"/>
      <c r="I478" s="189"/>
      <c r="J478" s="167"/>
      <c r="K478" s="197" t="s">
        <v>128</v>
      </c>
      <c r="L478" s="95"/>
      <c r="M478" s="135"/>
      <c r="N478" s="97" t="s">
        <v>5</v>
      </c>
    </row>
    <row r="479" customFormat="false" ht="12.75" hidden="false" customHeight="false" outlineLevel="0" collapsed="false">
      <c r="A479" s="160" t="n">
        <v>12350</v>
      </c>
      <c r="B479" s="147"/>
      <c r="C479" s="99" t="s">
        <v>29</v>
      </c>
      <c r="D479" s="99" t="n">
        <v>25</v>
      </c>
      <c r="E479" s="99" t="n">
        <v>10</v>
      </c>
      <c r="F479" s="89" t="n">
        <f aca="false">G479*130</f>
        <v>124.8</v>
      </c>
      <c r="G479" s="181" t="n">
        <v>0.96</v>
      </c>
      <c r="H479" s="182" t="n">
        <v>1</v>
      </c>
      <c r="I479" s="183" t="s">
        <v>30</v>
      </c>
      <c r="J479" s="101" t="s">
        <v>101</v>
      </c>
      <c r="K479" s="161" t="s">
        <v>644</v>
      </c>
      <c r="L479" s="136" t="s">
        <v>379</v>
      </c>
      <c r="M479" s="166" t="n">
        <v>36</v>
      </c>
      <c r="N479" s="97" t="n">
        <f aca="false">(D479*G479)*B479</f>
        <v>0</v>
      </c>
    </row>
    <row r="480" customFormat="false" ht="12.75" hidden="false" customHeight="false" outlineLevel="0" collapsed="false">
      <c r="A480" s="160" t="n">
        <v>12351</v>
      </c>
      <c r="B480" s="147"/>
      <c r="C480" s="99" t="s">
        <v>29</v>
      </c>
      <c r="D480" s="99" t="n">
        <v>25</v>
      </c>
      <c r="E480" s="99" t="n">
        <v>10</v>
      </c>
      <c r="F480" s="89" t="n">
        <f aca="false">G480*130</f>
        <v>124.8</v>
      </c>
      <c r="G480" s="181" t="n">
        <v>0.96</v>
      </c>
      <c r="H480" s="91" t="n">
        <v>1</v>
      </c>
      <c r="I480" s="92" t="s">
        <v>30</v>
      </c>
      <c r="J480" s="101" t="s">
        <v>101</v>
      </c>
      <c r="K480" s="161" t="s">
        <v>645</v>
      </c>
      <c r="L480" s="136" t="s">
        <v>379</v>
      </c>
      <c r="M480" s="166" t="n">
        <v>36</v>
      </c>
      <c r="N480" s="97" t="n">
        <f aca="false">(D480*G480)*B480</f>
        <v>0</v>
      </c>
    </row>
    <row r="481" customFormat="false" ht="12.75" hidden="false" customHeight="false" outlineLevel="0" collapsed="false">
      <c r="A481" s="160" t="n">
        <v>12352</v>
      </c>
      <c r="B481" s="147"/>
      <c r="C481" s="99" t="s">
        <v>29</v>
      </c>
      <c r="D481" s="99" t="n">
        <v>25</v>
      </c>
      <c r="E481" s="99" t="n">
        <v>10</v>
      </c>
      <c r="F481" s="89" t="n">
        <f aca="false">G481*130</f>
        <v>124.8</v>
      </c>
      <c r="G481" s="181" t="n">
        <v>0.96</v>
      </c>
      <c r="H481" s="91" t="n">
        <v>1</v>
      </c>
      <c r="I481" s="92" t="s">
        <v>30</v>
      </c>
      <c r="J481" s="101" t="s">
        <v>101</v>
      </c>
      <c r="K481" s="161" t="s">
        <v>646</v>
      </c>
      <c r="L481" s="136" t="s">
        <v>379</v>
      </c>
      <c r="M481" s="166" t="n">
        <v>36</v>
      </c>
      <c r="N481" s="97" t="n">
        <f aca="false">(D481*G481)*B481</f>
        <v>0</v>
      </c>
    </row>
    <row r="482" customFormat="false" ht="12.75" hidden="false" customHeight="false" outlineLevel="0" collapsed="false">
      <c r="A482" s="160" t="n">
        <v>12353</v>
      </c>
      <c r="B482" s="147"/>
      <c r="C482" s="99" t="s">
        <v>29</v>
      </c>
      <c r="D482" s="99" t="n">
        <v>25</v>
      </c>
      <c r="E482" s="99" t="n">
        <v>10</v>
      </c>
      <c r="F482" s="89" t="n">
        <f aca="false">G482*130</f>
        <v>132.6</v>
      </c>
      <c r="G482" s="181" t="n">
        <v>1.02</v>
      </c>
      <c r="H482" s="91" t="n">
        <v>1</v>
      </c>
      <c r="I482" s="92" t="s">
        <v>30</v>
      </c>
      <c r="J482" s="101" t="s">
        <v>101</v>
      </c>
      <c r="K482" s="161" t="s">
        <v>647</v>
      </c>
      <c r="L482" s="136" t="s">
        <v>379</v>
      </c>
      <c r="M482" s="166" t="n">
        <v>36</v>
      </c>
      <c r="N482" s="97" t="n">
        <f aca="false">(D482*G482)*B482</f>
        <v>0</v>
      </c>
    </row>
    <row r="483" customFormat="false" ht="12.75" hidden="false" customHeight="false" outlineLevel="0" collapsed="false">
      <c r="A483" s="160" t="n">
        <v>12354</v>
      </c>
      <c r="B483" s="147"/>
      <c r="C483" s="99" t="s">
        <v>29</v>
      </c>
      <c r="D483" s="99" t="n">
        <v>25</v>
      </c>
      <c r="E483" s="99" t="n">
        <v>10</v>
      </c>
      <c r="F483" s="89" t="n">
        <f aca="false">G483*130</f>
        <v>132.6</v>
      </c>
      <c r="G483" s="181" t="n">
        <v>1.02</v>
      </c>
      <c r="H483" s="91" t="n">
        <v>1</v>
      </c>
      <c r="I483" s="92" t="s">
        <v>30</v>
      </c>
      <c r="J483" s="101" t="s">
        <v>101</v>
      </c>
      <c r="K483" s="163" t="s">
        <v>648</v>
      </c>
      <c r="L483" s="136" t="s">
        <v>379</v>
      </c>
      <c r="M483" s="166" t="n">
        <v>36</v>
      </c>
      <c r="N483" s="97" t="n">
        <f aca="false">(D483*G483)*B483</f>
        <v>0</v>
      </c>
    </row>
    <row r="484" customFormat="false" ht="12.75" hidden="false" customHeight="false" outlineLevel="0" collapsed="false">
      <c r="A484" s="160" t="n">
        <v>12355</v>
      </c>
      <c r="B484" s="147"/>
      <c r="C484" s="99" t="s">
        <v>29</v>
      </c>
      <c r="D484" s="99" t="n">
        <v>25</v>
      </c>
      <c r="E484" s="99" t="n">
        <v>10</v>
      </c>
      <c r="F484" s="89" t="n">
        <f aca="false">G484*130</f>
        <v>124.8</v>
      </c>
      <c r="G484" s="181" t="n">
        <v>0.96</v>
      </c>
      <c r="H484" s="91" t="n">
        <v>1</v>
      </c>
      <c r="I484" s="92" t="s">
        <v>30</v>
      </c>
      <c r="J484" s="101" t="s">
        <v>101</v>
      </c>
      <c r="K484" s="161" t="s">
        <v>216</v>
      </c>
      <c r="L484" s="136" t="s">
        <v>379</v>
      </c>
      <c r="M484" s="166" t="n">
        <v>36</v>
      </c>
      <c r="N484" s="97" t="n">
        <f aca="false">(D484*G484)*B484</f>
        <v>0</v>
      </c>
    </row>
    <row r="485" customFormat="false" ht="12.75" hidden="false" customHeight="false" outlineLevel="0" collapsed="false">
      <c r="A485" s="160" t="n">
        <v>12356</v>
      </c>
      <c r="B485" s="147"/>
      <c r="C485" s="99" t="s">
        <v>29</v>
      </c>
      <c r="D485" s="99" t="n">
        <v>30</v>
      </c>
      <c r="E485" s="99" t="n">
        <v>15</v>
      </c>
      <c r="F485" s="89" t="n">
        <f aca="false">G485*130</f>
        <v>143</v>
      </c>
      <c r="G485" s="181" t="n">
        <v>1.1</v>
      </c>
      <c r="H485" s="91" t="n">
        <v>1</v>
      </c>
      <c r="I485" s="92" t="s">
        <v>30</v>
      </c>
      <c r="J485" s="101" t="s">
        <v>331</v>
      </c>
      <c r="K485" s="161" t="s">
        <v>649</v>
      </c>
      <c r="L485" s="136" t="s">
        <v>131</v>
      </c>
      <c r="M485" s="166" t="n">
        <v>37</v>
      </c>
      <c r="N485" s="97" t="n">
        <f aca="false">(D485*G485)*B485</f>
        <v>0</v>
      </c>
    </row>
    <row r="486" customFormat="false" ht="12.75" hidden="false" customHeight="false" outlineLevel="0" collapsed="false">
      <c r="A486" s="160" t="n">
        <v>12357</v>
      </c>
      <c r="B486" s="147"/>
      <c r="C486" s="99" t="s">
        <v>29</v>
      </c>
      <c r="D486" s="99" t="n">
        <v>30</v>
      </c>
      <c r="E486" s="99" t="n">
        <v>15</v>
      </c>
      <c r="F486" s="89" t="n">
        <f aca="false">G486*130</f>
        <v>143</v>
      </c>
      <c r="G486" s="181" t="n">
        <v>1.1</v>
      </c>
      <c r="H486" s="91" t="n">
        <v>1</v>
      </c>
      <c r="I486" s="92" t="s">
        <v>30</v>
      </c>
      <c r="J486" s="101" t="s">
        <v>331</v>
      </c>
      <c r="K486" s="161" t="s">
        <v>650</v>
      </c>
      <c r="L486" s="136" t="s">
        <v>131</v>
      </c>
      <c r="M486" s="166" t="n">
        <v>37</v>
      </c>
      <c r="N486" s="97" t="n">
        <f aca="false">(D486*G486)*B486</f>
        <v>0</v>
      </c>
    </row>
    <row r="487" customFormat="false" ht="12.75" hidden="false" customHeight="false" outlineLevel="0" collapsed="false">
      <c r="A487" s="160" t="n">
        <v>12358</v>
      </c>
      <c r="B487" s="147"/>
      <c r="C487" s="99" t="s">
        <v>29</v>
      </c>
      <c r="D487" s="99" t="n">
        <v>30</v>
      </c>
      <c r="E487" s="99" t="n">
        <v>15</v>
      </c>
      <c r="F487" s="89" t="n">
        <f aca="false">G487*130</f>
        <v>118.3</v>
      </c>
      <c r="G487" s="181" t="n">
        <v>0.91</v>
      </c>
      <c r="H487" s="91" t="n">
        <v>1</v>
      </c>
      <c r="I487" s="92" t="s">
        <v>30</v>
      </c>
      <c r="J487" s="101" t="s">
        <v>331</v>
      </c>
      <c r="K487" s="161" t="s">
        <v>651</v>
      </c>
      <c r="L487" s="136" t="s">
        <v>131</v>
      </c>
      <c r="M487" s="166" t="n">
        <v>37</v>
      </c>
      <c r="N487" s="97" t="n">
        <f aca="false">(D487*G487)*B487</f>
        <v>0</v>
      </c>
    </row>
    <row r="488" customFormat="false" ht="12.75" hidden="false" customHeight="false" outlineLevel="0" collapsed="false">
      <c r="A488" s="160" t="n">
        <v>12359</v>
      </c>
      <c r="B488" s="147"/>
      <c r="C488" s="99" t="s">
        <v>29</v>
      </c>
      <c r="D488" s="99" t="n">
        <v>30</v>
      </c>
      <c r="E488" s="99" t="n">
        <v>15</v>
      </c>
      <c r="F488" s="89" t="n">
        <f aca="false">G488*130</f>
        <v>143</v>
      </c>
      <c r="G488" s="181" t="n">
        <v>1.1</v>
      </c>
      <c r="H488" s="91" t="n">
        <v>1</v>
      </c>
      <c r="I488" s="92" t="s">
        <v>30</v>
      </c>
      <c r="J488" s="101" t="s">
        <v>331</v>
      </c>
      <c r="K488" s="161" t="s">
        <v>652</v>
      </c>
      <c r="L488" s="136" t="s">
        <v>131</v>
      </c>
      <c r="M488" s="166" t="n">
        <v>37</v>
      </c>
      <c r="N488" s="97" t="n">
        <f aca="false">(D488*G488)*B488</f>
        <v>0</v>
      </c>
    </row>
    <row r="489" customFormat="false" ht="12.75" hidden="false" customHeight="false" outlineLevel="0" collapsed="false">
      <c r="A489" s="160" t="n">
        <v>12360</v>
      </c>
      <c r="B489" s="147"/>
      <c r="C489" s="99" t="s">
        <v>29</v>
      </c>
      <c r="D489" s="99" t="n">
        <v>30</v>
      </c>
      <c r="E489" s="99" t="n">
        <v>15</v>
      </c>
      <c r="F489" s="89" t="n">
        <f aca="false">G489*130</f>
        <v>106.6</v>
      </c>
      <c r="G489" s="181" t="n">
        <v>0.82</v>
      </c>
      <c r="H489" s="91" t="n">
        <v>1</v>
      </c>
      <c r="I489" s="92" t="s">
        <v>30</v>
      </c>
      <c r="J489" s="101" t="s">
        <v>331</v>
      </c>
      <c r="K489" s="161" t="s">
        <v>329</v>
      </c>
      <c r="L489" s="136" t="s">
        <v>131</v>
      </c>
      <c r="M489" s="166" t="n">
        <v>37</v>
      </c>
      <c r="N489" s="97" t="n">
        <f aca="false">(D489*G489)*B489</f>
        <v>0</v>
      </c>
    </row>
    <row r="490" customFormat="false" ht="12.75" hidden="false" customHeight="false" outlineLevel="0" collapsed="false">
      <c r="A490" s="160" t="n">
        <v>12361</v>
      </c>
      <c r="B490" s="147"/>
      <c r="C490" s="99" t="s">
        <v>29</v>
      </c>
      <c r="D490" s="99" t="n">
        <v>30</v>
      </c>
      <c r="E490" s="99" t="n">
        <v>15</v>
      </c>
      <c r="F490" s="89" t="n">
        <f aca="false">G490*130</f>
        <v>106.6</v>
      </c>
      <c r="G490" s="181" t="n">
        <v>0.82</v>
      </c>
      <c r="H490" s="91" t="n">
        <v>1</v>
      </c>
      <c r="I490" s="92" t="s">
        <v>30</v>
      </c>
      <c r="J490" s="101" t="s">
        <v>331</v>
      </c>
      <c r="K490" s="161" t="s">
        <v>653</v>
      </c>
      <c r="L490" s="136" t="s">
        <v>131</v>
      </c>
      <c r="M490" s="166" t="n">
        <v>37</v>
      </c>
      <c r="N490" s="97" t="n">
        <f aca="false">(D490*G490)*B490</f>
        <v>0</v>
      </c>
    </row>
    <row r="491" customFormat="false" ht="12.75" hidden="false" customHeight="false" outlineLevel="0" collapsed="false">
      <c r="A491" s="160" t="n">
        <v>12362</v>
      </c>
      <c r="B491" s="147"/>
      <c r="C491" s="99" t="s">
        <v>29</v>
      </c>
      <c r="D491" s="99" t="n">
        <v>30</v>
      </c>
      <c r="E491" s="99" t="n">
        <v>15</v>
      </c>
      <c r="F491" s="89" t="n">
        <f aca="false">G491*130</f>
        <v>111.8</v>
      </c>
      <c r="G491" s="181" t="n">
        <v>0.86</v>
      </c>
      <c r="H491" s="91" t="n">
        <v>1</v>
      </c>
      <c r="I491" s="92" t="s">
        <v>30</v>
      </c>
      <c r="J491" s="101" t="s">
        <v>331</v>
      </c>
      <c r="K491" s="161" t="s">
        <v>654</v>
      </c>
      <c r="L491" s="136" t="s">
        <v>131</v>
      </c>
      <c r="M491" s="166" t="n">
        <v>37</v>
      </c>
      <c r="N491" s="97" t="n">
        <f aca="false">(D491*G491)*B491</f>
        <v>0</v>
      </c>
    </row>
    <row r="492" customFormat="false" ht="12.75" hidden="false" customHeight="false" outlineLevel="0" collapsed="false">
      <c r="A492" s="160" t="n">
        <v>12363</v>
      </c>
      <c r="B492" s="147"/>
      <c r="C492" s="99" t="s">
        <v>29</v>
      </c>
      <c r="D492" s="99" t="n">
        <v>30</v>
      </c>
      <c r="E492" s="99" t="n">
        <v>15</v>
      </c>
      <c r="F492" s="89" t="n">
        <f aca="false">G492*130</f>
        <v>143</v>
      </c>
      <c r="G492" s="181" t="n">
        <v>1.1</v>
      </c>
      <c r="H492" s="91" t="n">
        <v>1</v>
      </c>
      <c r="I492" s="92" t="s">
        <v>30</v>
      </c>
      <c r="J492" s="101" t="s">
        <v>331</v>
      </c>
      <c r="K492" s="161" t="s">
        <v>655</v>
      </c>
      <c r="L492" s="136" t="s">
        <v>131</v>
      </c>
      <c r="M492" s="166" t="n">
        <v>37</v>
      </c>
      <c r="N492" s="97" t="n">
        <f aca="false">(D492*G492)*B492</f>
        <v>0</v>
      </c>
    </row>
    <row r="493" customFormat="false" ht="12.75" hidden="false" customHeight="false" outlineLevel="0" collapsed="false">
      <c r="A493" s="160" t="n">
        <v>12364</v>
      </c>
      <c r="B493" s="147"/>
      <c r="C493" s="99" t="s">
        <v>29</v>
      </c>
      <c r="D493" s="99" t="n">
        <v>30</v>
      </c>
      <c r="E493" s="99" t="n">
        <v>15</v>
      </c>
      <c r="F493" s="89" t="n">
        <f aca="false">G493*130</f>
        <v>143</v>
      </c>
      <c r="G493" s="181" t="n">
        <v>1.1</v>
      </c>
      <c r="H493" s="91" t="n">
        <v>1</v>
      </c>
      <c r="I493" s="92" t="s">
        <v>30</v>
      </c>
      <c r="J493" s="101" t="s">
        <v>331</v>
      </c>
      <c r="K493" s="161" t="s">
        <v>332</v>
      </c>
      <c r="L493" s="136" t="s">
        <v>131</v>
      </c>
      <c r="M493" s="166" t="n">
        <v>37</v>
      </c>
      <c r="N493" s="97" t="n">
        <f aca="false">(D493*G493)*B493</f>
        <v>0</v>
      </c>
    </row>
    <row r="494" customFormat="false" ht="12.75" hidden="false" customHeight="false" outlineLevel="0" collapsed="false">
      <c r="A494" s="160" t="n">
        <v>12365</v>
      </c>
      <c r="B494" s="147"/>
      <c r="C494" s="99" t="s">
        <v>29</v>
      </c>
      <c r="D494" s="99" t="n">
        <v>30</v>
      </c>
      <c r="E494" s="99" t="n">
        <v>15</v>
      </c>
      <c r="F494" s="89" t="n">
        <f aca="false">G494*130</f>
        <v>101.4</v>
      </c>
      <c r="G494" s="181" t="n">
        <v>0.78</v>
      </c>
      <c r="H494" s="91" t="n">
        <v>1</v>
      </c>
      <c r="I494" s="92" t="s">
        <v>30</v>
      </c>
      <c r="J494" s="101" t="s">
        <v>331</v>
      </c>
      <c r="K494" s="161" t="s">
        <v>656</v>
      </c>
      <c r="L494" s="136" t="s">
        <v>131</v>
      </c>
      <c r="M494" s="166" t="n">
        <v>37</v>
      </c>
      <c r="N494" s="97" t="n">
        <f aca="false">(D494*G494)*B494</f>
        <v>0</v>
      </c>
    </row>
    <row r="495" customFormat="false" ht="12.75" hidden="false" customHeight="false" outlineLevel="0" collapsed="false">
      <c r="A495" s="160" t="n">
        <v>12366</v>
      </c>
      <c r="B495" s="147"/>
      <c r="C495" s="99" t="s">
        <v>29</v>
      </c>
      <c r="D495" s="99" t="n">
        <v>30</v>
      </c>
      <c r="E495" s="99" t="n">
        <v>15</v>
      </c>
      <c r="F495" s="89" t="n">
        <f aca="false">G495*130</f>
        <v>106.6</v>
      </c>
      <c r="G495" s="181" t="n">
        <v>0.82</v>
      </c>
      <c r="H495" s="91" t="n">
        <v>1</v>
      </c>
      <c r="I495" s="92" t="s">
        <v>30</v>
      </c>
      <c r="J495" s="101" t="s">
        <v>331</v>
      </c>
      <c r="K495" s="161" t="s">
        <v>216</v>
      </c>
      <c r="L495" s="136" t="s">
        <v>131</v>
      </c>
      <c r="M495" s="166" t="n">
        <v>37</v>
      </c>
      <c r="N495" s="97" t="n">
        <f aca="false">(D495*G495)*B495</f>
        <v>0</v>
      </c>
    </row>
    <row r="496" customFormat="false" ht="12.75" hidden="false" customHeight="false" outlineLevel="0" collapsed="false">
      <c r="A496" s="160" t="n">
        <v>12367</v>
      </c>
      <c r="B496" s="109"/>
      <c r="C496" s="99" t="s">
        <v>29</v>
      </c>
      <c r="D496" s="99" t="n">
        <v>25</v>
      </c>
      <c r="E496" s="99" t="n">
        <v>10</v>
      </c>
      <c r="F496" s="89" t="n">
        <f aca="false">G496*130</f>
        <v>109.2</v>
      </c>
      <c r="G496" s="181" t="n">
        <v>0.84</v>
      </c>
      <c r="H496" s="91" t="n">
        <v>1</v>
      </c>
      <c r="I496" s="92" t="s">
        <v>30</v>
      </c>
      <c r="J496" s="99"/>
      <c r="K496" s="161" t="s">
        <v>657</v>
      </c>
      <c r="L496" s="136" t="s">
        <v>658</v>
      </c>
      <c r="M496" s="166" t="n">
        <v>37</v>
      </c>
      <c r="N496" s="97" t="n">
        <f aca="false">(D496*G496)*B496</f>
        <v>0</v>
      </c>
    </row>
    <row r="497" customFormat="false" ht="12.75" hidden="false" customHeight="false" outlineLevel="0" collapsed="false">
      <c r="A497" s="160" t="n">
        <v>12368</v>
      </c>
      <c r="B497" s="109"/>
      <c r="C497" s="99" t="s">
        <v>29</v>
      </c>
      <c r="D497" s="99" t="n">
        <v>20</v>
      </c>
      <c r="E497" s="99" t="n">
        <v>10</v>
      </c>
      <c r="F497" s="89" t="n">
        <f aca="false">G497*130</f>
        <v>148.2</v>
      </c>
      <c r="G497" s="181" t="n">
        <v>1.14</v>
      </c>
      <c r="H497" s="91" t="n">
        <v>1</v>
      </c>
      <c r="I497" s="92" t="s">
        <v>30</v>
      </c>
      <c r="J497" s="99"/>
      <c r="K497" s="161" t="s">
        <v>659</v>
      </c>
      <c r="L497" s="136" t="s">
        <v>660</v>
      </c>
      <c r="M497" s="166" t="n">
        <v>37</v>
      </c>
      <c r="N497" s="97" t="n">
        <f aca="false">(D497*G497)*B497</f>
        <v>0</v>
      </c>
    </row>
    <row r="498" customFormat="false" ht="12.75" hidden="false" customHeight="false" outlineLevel="0" collapsed="false">
      <c r="A498" s="160"/>
      <c r="B498" s="173"/>
      <c r="C498" s="140"/>
      <c r="D498" s="140"/>
      <c r="E498" s="198"/>
      <c r="F498" s="89" t="n">
        <f aca="false">G498*130</f>
        <v>0</v>
      </c>
      <c r="G498" s="181"/>
      <c r="H498" s="142"/>
      <c r="I498" s="189"/>
      <c r="J498" s="101"/>
      <c r="K498" s="199" t="s">
        <v>661</v>
      </c>
      <c r="L498" s="136"/>
      <c r="M498" s="135"/>
      <c r="N498" s="97" t="s">
        <v>5</v>
      </c>
    </row>
    <row r="499" customFormat="false" ht="12.75" hidden="false" customHeight="false" outlineLevel="0" collapsed="false">
      <c r="A499" s="160" t="n">
        <v>10250</v>
      </c>
      <c r="B499" s="185"/>
      <c r="C499" s="99" t="s">
        <v>29</v>
      </c>
      <c r="D499" s="99" t="n">
        <v>25</v>
      </c>
      <c r="E499" s="99" t="n">
        <v>10</v>
      </c>
      <c r="F499" s="89" t="n">
        <f aca="false">G499*130</f>
        <v>102.7</v>
      </c>
      <c r="G499" s="181" t="n">
        <v>0.79</v>
      </c>
      <c r="H499" s="91" t="n">
        <v>1</v>
      </c>
      <c r="I499" s="92" t="s">
        <v>30</v>
      </c>
      <c r="J499" s="101"/>
      <c r="K499" s="161" t="s">
        <v>662</v>
      </c>
      <c r="L499" s="136" t="s">
        <v>352</v>
      </c>
      <c r="M499" s="166" t="n">
        <v>37</v>
      </c>
      <c r="N499" s="97" t="n">
        <f aca="false">(D499*G499)*B499</f>
        <v>0</v>
      </c>
    </row>
    <row r="500" customFormat="false" ht="12.75" hidden="false" customHeight="false" outlineLevel="0" collapsed="false">
      <c r="A500" s="160" t="n">
        <v>10251</v>
      </c>
      <c r="B500" s="109"/>
      <c r="C500" s="99" t="s">
        <v>29</v>
      </c>
      <c r="D500" s="99" t="n">
        <v>25</v>
      </c>
      <c r="E500" s="99" t="n">
        <v>10</v>
      </c>
      <c r="F500" s="89" t="n">
        <f aca="false">G500*130</f>
        <v>105.3</v>
      </c>
      <c r="G500" s="181" t="n">
        <v>0.81</v>
      </c>
      <c r="H500" s="91" t="n">
        <v>1</v>
      </c>
      <c r="I500" s="92" t="s">
        <v>30</v>
      </c>
      <c r="J500" s="101"/>
      <c r="K500" s="161" t="s">
        <v>663</v>
      </c>
      <c r="L500" s="136" t="s">
        <v>352</v>
      </c>
      <c r="M500" s="166" t="n">
        <v>37</v>
      </c>
      <c r="N500" s="97" t="n">
        <f aca="false">(D500*G500)*B500</f>
        <v>0</v>
      </c>
    </row>
    <row r="501" customFormat="false" ht="12.75" hidden="false" customHeight="false" outlineLevel="0" collapsed="false">
      <c r="A501" s="160" t="n">
        <v>10252</v>
      </c>
      <c r="B501" s="109"/>
      <c r="C501" s="99" t="s">
        <v>29</v>
      </c>
      <c r="D501" s="99" t="n">
        <v>25</v>
      </c>
      <c r="E501" s="99" t="n">
        <v>10</v>
      </c>
      <c r="F501" s="89" t="n">
        <f aca="false">G501*130</f>
        <v>105.3</v>
      </c>
      <c r="G501" s="181" t="n">
        <v>0.81</v>
      </c>
      <c r="H501" s="91" t="n">
        <v>1</v>
      </c>
      <c r="I501" s="92" t="s">
        <v>30</v>
      </c>
      <c r="J501" s="101"/>
      <c r="K501" s="161" t="s">
        <v>664</v>
      </c>
      <c r="L501" s="136" t="s">
        <v>352</v>
      </c>
      <c r="M501" s="166" t="n">
        <v>37</v>
      </c>
      <c r="N501" s="97" t="n">
        <f aca="false">(D501*G501)*B501</f>
        <v>0</v>
      </c>
    </row>
    <row r="502" customFormat="false" ht="12.75" hidden="false" customHeight="false" outlineLevel="0" collapsed="false">
      <c r="A502" s="160" t="n">
        <v>10253</v>
      </c>
      <c r="B502" s="109"/>
      <c r="C502" s="99" t="s">
        <v>29</v>
      </c>
      <c r="D502" s="99" t="n">
        <v>25</v>
      </c>
      <c r="E502" s="99" t="n">
        <v>10</v>
      </c>
      <c r="F502" s="89" t="n">
        <f aca="false">G502*130</f>
        <v>105.3</v>
      </c>
      <c r="G502" s="181" t="n">
        <v>0.81</v>
      </c>
      <c r="H502" s="91" t="n">
        <v>1</v>
      </c>
      <c r="I502" s="92" t="s">
        <v>30</v>
      </c>
      <c r="J502" s="101"/>
      <c r="K502" s="161" t="s">
        <v>665</v>
      </c>
      <c r="L502" s="136" t="s">
        <v>352</v>
      </c>
      <c r="M502" s="166" t="n">
        <v>38</v>
      </c>
      <c r="N502" s="97" t="n">
        <f aca="false">(D502*G502)*B502</f>
        <v>0</v>
      </c>
    </row>
    <row r="503" customFormat="false" ht="12.75" hidden="false" customHeight="false" outlineLevel="0" collapsed="false">
      <c r="A503" s="160" t="n">
        <v>12375</v>
      </c>
      <c r="B503" s="109"/>
      <c r="C503" s="99" t="s">
        <v>29</v>
      </c>
      <c r="D503" s="99" t="n">
        <v>25</v>
      </c>
      <c r="E503" s="99" t="n">
        <v>10</v>
      </c>
      <c r="F503" s="89" t="n">
        <f aca="false">G503*130</f>
        <v>105.3</v>
      </c>
      <c r="G503" s="181" t="n">
        <v>0.81</v>
      </c>
      <c r="H503" s="91" t="n">
        <v>1</v>
      </c>
      <c r="I503" s="92" t="s">
        <v>30</v>
      </c>
      <c r="J503" s="101"/>
      <c r="K503" s="161" t="s">
        <v>666</v>
      </c>
      <c r="L503" s="136" t="s">
        <v>352</v>
      </c>
      <c r="M503" s="166" t="n">
        <v>38</v>
      </c>
      <c r="N503" s="97" t="n">
        <f aca="false">(D503*G503)*B503</f>
        <v>0</v>
      </c>
    </row>
    <row r="504" customFormat="false" ht="12.75" hidden="false" customHeight="false" outlineLevel="0" collapsed="false">
      <c r="A504" s="160" t="n">
        <v>12376</v>
      </c>
      <c r="B504" s="109"/>
      <c r="C504" s="99" t="s">
        <v>29</v>
      </c>
      <c r="D504" s="99" t="n">
        <v>25</v>
      </c>
      <c r="E504" s="99" t="n">
        <v>10</v>
      </c>
      <c r="F504" s="89" t="n">
        <f aca="false">G504*130</f>
        <v>105.3</v>
      </c>
      <c r="G504" s="181" t="n">
        <v>0.81</v>
      </c>
      <c r="H504" s="91" t="n">
        <v>1</v>
      </c>
      <c r="I504" s="92" t="s">
        <v>30</v>
      </c>
      <c r="J504" s="101"/>
      <c r="K504" s="161" t="s">
        <v>667</v>
      </c>
      <c r="L504" s="136" t="s">
        <v>352</v>
      </c>
      <c r="M504" s="166" t="n">
        <v>38</v>
      </c>
      <c r="N504" s="97" t="n">
        <f aca="false">(D504*G504)*B504</f>
        <v>0</v>
      </c>
    </row>
    <row r="505" customFormat="false" ht="12.75" hidden="false" customHeight="false" outlineLevel="0" collapsed="false">
      <c r="A505" s="160" t="n">
        <v>12377</v>
      </c>
      <c r="B505" s="109"/>
      <c r="C505" s="99" t="s">
        <v>29</v>
      </c>
      <c r="D505" s="99" t="n">
        <v>25</v>
      </c>
      <c r="E505" s="99" t="n">
        <v>10</v>
      </c>
      <c r="F505" s="89" t="n">
        <f aca="false">G505*130</f>
        <v>105.3</v>
      </c>
      <c r="G505" s="181" t="n">
        <v>0.81</v>
      </c>
      <c r="H505" s="91" t="n">
        <v>1</v>
      </c>
      <c r="I505" s="92" t="s">
        <v>30</v>
      </c>
      <c r="J505" s="101"/>
      <c r="K505" s="161" t="s">
        <v>668</v>
      </c>
      <c r="L505" s="136" t="s">
        <v>352</v>
      </c>
      <c r="M505" s="166" t="n">
        <v>38</v>
      </c>
      <c r="N505" s="97" t="n">
        <f aca="false">(D505*G505)*B505</f>
        <v>0</v>
      </c>
    </row>
    <row r="506" customFormat="false" ht="12.75" hidden="false" customHeight="false" outlineLevel="0" collapsed="false">
      <c r="A506" s="160"/>
      <c r="B506" s="173"/>
      <c r="C506" s="140"/>
      <c r="D506" s="140"/>
      <c r="E506" s="198"/>
      <c r="F506" s="89" t="n">
        <f aca="false">G506*130</f>
        <v>0</v>
      </c>
      <c r="G506" s="181"/>
      <c r="H506" s="142"/>
      <c r="I506" s="189"/>
      <c r="J506" s="101"/>
      <c r="K506" s="199" t="s">
        <v>669</v>
      </c>
      <c r="L506" s="136"/>
      <c r="M506" s="135"/>
      <c r="N506" s="97" t="s">
        <v>5</v>
      </c>
    </row>
    <row r="507" customFormat="false" ht="12.75" hidden="false" customHeight="false" outlineLevel="0" collapsed="false">
      <c r="A507" s="160" t="n">
        <v>12380</v>
      </c>
      <c r="B507" s="185"/>
      <c r="C507" s="99" t="s">
        <v>29</v>
      </c>
      <c r="D507" s="99" t="n">
        <v>10</v>
      </c>
      <c r="E507" s="99" t="n">
        <v>1</v>
      </c>
      <c r="F507" s="89" t="n">
        <f aca="false">G507*130</f>
        <v>166.4</v>
      </c>
      <c r="G507" s="181" t="n">
        <v>1.28</v>
      </c>
      <c r="H507" s="91" t="n">
        <v>1</v>
      </c>
      <c r="I507" s="92" t="s">
        <v>30</v>
      </c>
      <c r="J507" s="101" t="s">
        <v>670</v>
      </c>
      <c r="K507" s="161" t="s">
        <v>671</v>
      </c>
      <c r="L507" s="136" t="s">
        <v>672</v>
      </c>
      <c r="M507" s="166" t="n">
        <v>38</v>
      </c>
      <c r="N507" s="97" t="n">
        <f aca="false">(D507*G507)*B507</f>
        <v>0</v>
      </c>
    </row>
    <row r="508" customFormat="false" ht="12.75" hidden="false" customHeight="false" outlineLevel="0" collapsed="false">
      <c r="A508" s="160" t="n">
        <v>12381</v>
      </c>
      <c r="B508" s="109"/>
      <c r="C508" s="99" t="s">
        <v>29</v>
      </c>
      <c r="D508" s="99" t="n">
        <v>10</v>
      </c>
      <c r="E508" s="99" t="n">
        <v>1</v>
      </c>
      <c r="F508" s="89" t="n">
        <f aca="false">G508*130</f>
        <v>239.2</v>
      </c>
      <c r="G508" s="181" t="n">
        <v>1.84</v>
      </c>
      <c r="H508" s="91" t="n">
        <v>1</v>
      </c>
      <c r="I508" s="92" t="s">
        <v>30</v>
      </c>
      <c r="J508" s="101" t="s">
        <v>670</v>
      </c>
      <c r="K508" s="161" t="s">
        <v>673</v>
      </c>
      <c r="L508" s="136" t="s">
        <v>672</v>
      </c>
      <c r="M508" s="166" t="n">
        <v>38</v>
      </c>
      <c r="N508" s="97" t="n">
        <f aca="false">(D508*G508)*B508</f>
        <v>0</v>
      </c>
    </row>
    <row r="509" customFormat="false" ht="12.75" hidden="false" customHeight="false" outlineLevel="0" collapsed="false">
      <c r="A509" s="160" t="n">
        <v>12382</v>
      </c>
      <c r="B509" s="109"/>
      <c r="C509" s="99" t="s">
        <v>29</v>
      </c>
      <c r="D509" s="99" t="n">
        <v>10</v>
      </c>
      <c r="E509" s="99" t="n">
        <v>1</v>
      </c>
      <c r="F509" s="89" t="n">
        <f aca="false">G509*130</f>
        <v>166.4</v>
      </c>
      <c r="G509" s="181" t="n">
        <v>1.28</v>
      </c>
      <c r="H509" s="91" t="n">
        <v>1</v>
      </c>
      <c r="I509" s="92" t="s">
        <v>30</v>
      </c>
      <c r="J509" s="101" t="s">
        <v>670</v>
      </c>
      <c r="K509" s="163" t="s">
        <v>674</v>
      </c>
      <c r="L509" s="136" t="s">
        <v>672</v>
      </c>
      <c r="M509" s="166" t="n">
        <v>38</v>
      </c>
      <c r="N509" s="97" t="n">
        <f aca="false">(D509*G509)*B509</f>
        <v>0</v>
      </c>
    </row>
    <row r="510" customFormat="false" ht="12.75" hidden="false" customHeight="false" outlineLevel="0" collapsed="false">
      <c r="A510" s="160" t="n">
        <v>12383</v>
      </c>
      <c r="B510" s="109"/>
      <c r="C510" s="99" t="s">
        <v>29</v>
      </c>
      <c r="D510" s="99" t="n">
        <v>25</v>
      </c>
      <c r="E510" s="99" t="n">
        <v>8</v>
      </c>
      <c r="F510" s="89" t="n">
        <f aca="false">G510*130</f>
        <v>120.9</v>
      </c>
      <c r="G510" s="181" t="n">
        <v>0.93</v>
      </c>
      <c r="H510" s="91" t="n">
        <v>1</v>
      </c>
      <c r="I510" s="92" t="s">
        <v>30</v>
      </c>
      <c r="J510" s="99"/>
      <c r="K510" s="161" t="s">
        <v>675</v>
      </c>
      <c r="L510" s="136" t="s">
        <v>142</v>
      </c>
      <c r="M510" s="166" t="n">
        <v>38</v>
      </c>
      <c r="N510" s="97" t="n">
        <f aca="false">(D510*G510)*B510</f>
        <v>0</v>
      </c>
    </row>
    <row r="511" customFormat="false" ht="12.75" hidden="false" customHeight="false" outlineLevel="0" collapsed="false">
      <c r="A511" s="160" t="n">
        <v>12384</v>
      </c>
      <c r="B511" s="109"/>
      <c r="C511" s="99" t="s">
        <v>29</v>
      </c>
      <c r="D511" s="99" t="n">
        <v>25</v>
      </c>
      <c r="E511" s="99" t="n">
        <v>10</v>
      </c>
      <c r="F511" s="89" t="n">
        <f aca="false">G511*130</f>
        <v>97.5</v>
      </c>
      <c r="G511" s="181" t="n">
        <v>0.75</v>
      </c>
      <c r="H511" s="91" t="n">
        <v>1</v>
      </c>
      <c r="I511" s="92" t="s">
        <v>30</v>
      </c>
      <c r="J511" s="99"/>
      <c r="K511" s="161" t="s">
        <v>676</v>
      </c>
      <c r="L511" s="136" t="s">
        <v>142</v>
      </c>
      <c r="M511" s="166" t="n">
        <v>38</v>
      </c>
      <c r="N511" s="97" t="n">
        <f aca="false">(D511*G511)*B511</f>
        <v>0</v>
      </c>
    </row>
    <row r="512" customFormat="false" ht="12.75" hidden="false" customHeight="false" outlineLevel="0" collapsed="false">
      <c r="A512" s="160" t="n">
        <v>12385</v>
      </c>
      <c r="B512" s="109"/>
      <c r="C512" s="99" t="s">
        <v>29</v>
      </c>
      <c r="D512" s="99" t="n">
        <v>25</v>
      </c>
      <c r="E512" s="99" t="n">
        <v>10</v>
      </c>
      <c r="F512" s="89" t="n">
        <f aca="false">G512*130</f>
        <v>97.5</v>
      </c>
      <c r="G512" s="181" t="n">
        <v>0.75</v>
      </c>
      <c r="H512" s="91" t="n">
        <v>1</v>
      </c>
      <c r="I512" s="92" t="s">
        <v>30</v>
      </c>
      <c r="J512" s="99"/>
      <c r="K512" s="161" t="s">
        <v>677</v>
      </c>
      <c r="L512" s="136" t="s">
        <v>142</v>
      </c>
      <c r="M512" s="166" t="n">
        <v>38</v>
      </c>
      <c r="N512" s="97" t="n">
        <f aca="false">(D512*G512)*B512</f>
        <v>0</v>
      </c>
    </row>
    <row r="513" customFormat="false" ht="12.75" hidden="false" customHeight="false" outlineLevel="0" collapsed="false">
      <c r="A513" s="160"/>
      <c r="B513" s="173"/>
      <c r="C513" s="140"/>
      <c r="D513" s="140"/>
      <c r="E513" s="198"/>
      <c r="F513" s="89" t="n">
        <f aca="false">G513*130</f>
        <v>0</v>
      </c>
      <c r="G513" s="181"/>
      <c r="H513" s="142"/>
      <c r="I513" s="189"/>
      <c r="J513" s="99"/>
      <c r="K513" s="199" t="s">
        <v>678</v>
      </c>
      <c r="L513" s="136"/>
      <c r="M513" s="135"/>
      <c r="N513" s="97" t="s">
        <v>5</v>
      </c>
    </row>
    <row r="514" customFormat="false" ht="12.75" hidden="false" customHeight="false" outlineLevel="0" collapsed="false">
      <c r="A514" s="160" t="n">
        <v>12390</v>
      </c>
      <c r="B514" s="185"/>
      <c r="C514" s="99" t="s">
        <v>29</v>
      </c>
      <c r="D514" s="99" t="n">
        <v>25</v>
      </c>
      <c r="E514" s="99" t="n">
        <v>8</v>
      </c>
      <c r="F514" s="89" t="n">
        <f aca="false">G514*130</f>
        <v>106.6</v>
      </c>
      <c r="G514" s="181" t="n">
        <v>0.82</v>
      </c>
      <c r="H514" s="91" t="n">
        <v>1</v>
      </c>
      <c r="I514" s="92" t="s">
        <v>30</v>
      </c>
      <c r="J514" s="99"/>
      <c r="K514" s="163" t="s">
        <v>679</v>
      </c>
      <c r="L514" s="136" t="s">
        <v>352</v>
      </c>
      <c r="M514" s="166" t="n">
        <v>38</v>
      </c>
      <c r="N514" s="97" t="n">
        <f aca="false">(D514*G514)*B514</f>
        <v>0</v>
      </c>
    </row>
    <row r="515" customFormat="false" ht="12.75" hidden="false" customHeight="false" outlineLevel="0" collapsed="false">
      <c r="A515" s="160" t="n">
        <v>12391</v>
      </c>
      <c r="B515" s="109"/>
      <c r="C515" s="99" t="s">
        <v>29</v>
      </c>
      <c r="D515" s="99" t="n">
        <v>25</v>
      </c>
      <c r="E515" s="99" t="n">
        <v>10</v>
      </c>
      <c r="F515" s="89" t="n">
        <f aca="false">G515*130</f>
        <v>97.5</v>
      </c>
      <c r="G515" s="181" t="n">
        <v>0.75</v>
      </c>
      <c r="H515" s="91" t="n">
        <v>1</v>
      </c>
      <c r="I515" s="92" t="s">
        <v>30</v>
      </c>
      <c r="J515" s="99"/>
      <c r="K515" s="163" t="s">
        <v>680</v>
      </c>
      <c r="L515" s="136" t="s">
        <v>352</v>
      </c>
      <c r="M515" s="166" t="n">
        <v>38</v>
      </c>
      <c r="N515" s="97" t="n">
        <f aca="false">(D515*G515)*B515</f>
        <v>0</v>
      </c>
    </row>
    <row r="516" customFormat="false" ht="12.75" hidden="false" customHeight="false" outlineLevel="0" collapsed="false">
      <c r="A516" s="160" t="n">
        <v>12392</v>
      </c>
      <c r="B516" s="109"/>
      <c r="C516" s="99" t="s">
        <v>29</v>
      </c>
      <c r="D516" s="99" t="n">
        <v>25</v>
      </c>
      <c r="E516" s="99" t="n">
        <v>10</v>
      </c>
      <c r="F516" s="89" t="n">
        <f aca="false">G516*130</f>
        <v>83.2</v>
      </c>
      <c r="G516" s="181" t="n">
        <v>0.64</v>
      </c>
      <c r="H516" s="91" t="n">
        <v>1</v>
      </c>
      <c r="I516" s="92" t="s">
        <v>30</v>
      </c>
      <c r="J516" s="99"/>
      <c r="K516" s="163" t="s">
        <v>681</v>
      </c>
      <c r="L516" s="136" t="s">
        <v>142</v>
      </c>
      <c r="M516" s="166" t="n">
        <v>38</v>
      </c>
      <c r="N516" s="97" t="n">
        <f aca="false">(D516*G516)*B516</f>
        <v>0</v>
      </c>
    </row>
    <row r="517" customFormat="false" ht="12.75" hidden="false" customHeight="false" outlineLevel="0" collapsed="false">
      <c r="A517" s="160" t="n">
        <v>12393</v>
      </c>
      <c r="B517" s="109"/>
      <c r="C517" s="99" t="s">
        <v>29</v>
      </c>
      <c r="D517" s="99" t="n">
        <v>25</v>
      </c>
      <c r="E517" s="99" t="n">
        <v>10</v>
      </c>
      <c r="F517" s="89" t="n">
        <f aca="false">G517*130</f>
        <v>104</v>
      </c>
      <c r="G517" s="181" t="n">
        <v>0.8</v>
      </c>
      <c r="H517" s="91" t="n">
        <v>1</v>
      </c>
      <c r="I517" s="92" t="s">
        <v>30</v>
      </c>
      <c r="J517" s="99"/>
      <c r="K517" s="161" t="s">
        <v>682</v>
      </c>
      <c r="L517" s="136" t="s">
        <v>136</v>
      </c>
      <c r="M517" s="166" t="n">
        <v>38</v>
      </c>
      <c r="N517" s="97" t="n">
        <f aca="false">(D517*G517)*B517</f>
        <v>0</v>
      </c>
    </row>
    <row r="518" customFormat="false" ht="12.75" hidden="false" customHeight="false" outlineLevel="0" collapsed="false">
      <c r="A518" s="160" t="n">
        <v>12394</v>
      </c>
      <c r="B518" s="109"/>
      <c r="C518" s="99" t="s">
        <v>29</v>
      </c>
      <c r="D518" s="99" t="n">
        <v>25</v>
      </c>
      <c r="E518" s="99" t="n">
        <v>15</v>
      </c>
      <c r="F518" s="89" t="n">
        <f aca="false">G518*130</f>
        <v>79.3</v>
      </c>
      <c r="G518" s="181" t="n">
        <v>0.61</v>
      </c>
      <c r="H518" s="91" t="n">
        <v>1</v>
      </c>
      <c r="I518" s="92" t="s">
        <v>30</v>
      </c>
      <c r="J518" s="99"/>
      <c r="K518" s="161" t="s">
        <v>683</v>
      </c>
      <c r="L518" s="136" t="s">
        <v>379</v>
      </c>
      <c r="M518" s="166" t="n">
        <v>38</v>
      </c>
      <c r="N518" s="97" t="n">
        <f aca="false">(D518*G518)*B518</f>
        <v>0</v>
      </c>
    </row>
    <row r="519" customFormat="false" ht="12.75" hidden="false" customHeight="false" outlineLevel="0" collapsed="false">
      <c r="A519" s="160" t="n">
        <v>12396</v>
      </c>
      <c r="B519" s="109"/>
      <c r="C519" s="99" t="s">
        <v>29</v>
      </c>
      <c r="D519" s="99" t="n">
        <v>25</v>
      </c>
      <c r="E519" s="99" t="n">
        <v>3</v>
      </c>
      <c r="F519" s="89" t="n">
        <f aca="false">G519*130</f>
        <v>167.7</v>
      </c>
      <c r="G519" s="181" t="n">
        <v>1.29</v>
      </c>
      <c r="H519" s="91" t="n">
        <v>1</v>
      </c>
      <c r="I519" s="92" t="s">
        <v>30</v>
      </c>
      <c r="J519" s="99"/>
      <c r="K519" s="163" t="s">
        <v>684</v>
      </c>
      <c r="L519" s="136" t="s">
        <v>352</v>
      </c>
      <c r="M519" s="135" t="n">
        <v>38</v>
      </c>
      <c r="N519" s="97" t="n">
        <f aca="false">(D519*G519)*B519</f>
        <v>0</v>
      </c>
    </row>
    <row r="520" customFormat="false" ht="12.75" hidden="false" customHeight="false" outlineLevel="0" collapsed="false">
      <c r="A520" s="160"/>
      <c r="B520" s="173"/>
      <c r="C520" s="140"/>
      <c r="D520" s="140"/>
      <c r="E520" s="198"/>
      <c r="F520" s="89" t="n">
        <f aca="false">G520*130</f>
        <v>0</v>
      </c>
      <c r="G520" s="181"/>
      <c r="H520" s="142"/>
      <c r="I520" s="189"/>
      <c r="J520" s="99"/>
      <c r="K520" s="178" t="s">
        <v>685</v>
      </c>
      <c r="L520" s="136"/>
      <c r="M520" s="135"/>
      <c r="N520" s="97" t="s">
        <v>5</v>
      </c>
    </row>
    <row r="521" customFormat="false" ht="12.75" hidden="false" customHeight="false" outlineLevel="0" collapsed="false">
      <c r="A521" s="160" t="n">
        <v>12400</v>
      </c>
      <c r="B521" s="185"/>
      <c r="C521" s="99" t="s">
        <v>29</v>
      </c>
      <c r="D521" s="99" t="n">
        <v>30</v>
      </c>
      <c r="E521" s="99" t="n">
        <v>10</v>
      </c>
      <c r="F521" s="89" t="n">
        <f aca="false">G521*130</f>
        <v>106.6</v>
      </c>
      <c r="G521" s="181" t="n">
        <v>0.82</v>
      </c>
      <c r="H521" s="91" t="n">
        <v>1</v>
      </c>
      <c r="I521" s="92" t="s">
        <v>30</v>
      </c>
      <c r="J521" s="99"/>
      <c r="K521" s="161" t="s">
        <v>686</v>
      </c>
      <c r="L521" s="136" t="s">
        <v>142</v>
      </c>
      <c r="M521" s="135" t="n">
        <v>39</v>
      </c>
      <c r="N521" s="97" t="n">
        <f aca="false">(D521*G521)*B521</f>
        <v>0</v>
      </c>
    </row>
    <row r="522" customFormat="false" ht="12.75" hidden="false" customHeight="false" outlineLevel="0" collapsed="false">
      <c r="A522" s="160" t="n">
        <v>12401</v>
      </c>
      <c r="B522" s="109"/>
      <c r="C522" s="99" t="s">
        <v>29</v>
      </c>
      <c r="D522" s="99" t="n">
        <v>30</v>
      </c>
      <c r="E522" s="99" t="n">
        <v>10</v>
      </c>
      <c r="F522" s="89" t="n">
        <f aca="false">G522*130</f>
        <v>118.3</v>
      </c>
      <c r="G522" s="181" t="n">
        <v>0.91</v>
      </c>
      <c r="H522" s="91" t="n">
        <v>1</v>
      </c>
      <c r="I522" s="92" t="s">
        <v>30</v>
      </c>
      <c r="J522" s="99"/>
      <c r="K522" s="161" t="s">
        <v>317</v>
      </c>
      <c r="L522" s="136" t="s">
        <v>142</v>
      </c>
      <c r="M522" s="135" t="n">
        <v>39</v>
      </c>
      <c r="N522" s="97" t="n">
        <f aca="false">(D522*G522)*B522</f>
        <v>0</v>
      </c>
    </row>
    <row r="523" customFormat="false" ht="12.75" hidden="false" customHeight="false" outlineLevel="0" collapsed="false">
      <c r="A523" s="160" t="n">
        <v>12402</v>
      </c>
      <c r="B523" s="109"/>
      <c r="C523" s="99" t="s">
        <v>29</v>
      </c>
      <c r="D523" s="99" t="n">
        <v>30</v>
      </c>
      <c r="E523" s="99" t="n">
        <v>10</v>
      </c>
      <c r="F523" s="89" t="n">
        <f aca="false">G523*130</f>
        <v>107.9</v>
      </c>
      <c r="G523" s="181" t="n">
        <v>0.83</v>
      </c>
      <c r="H523" s="91" t="n">
        <v>1</v>
      </c>
      <c r="I523" s="92" t="s">
        <v>30</v>
      </c>
      <c r="J523" s="99"/>
      <c r="K523" s="161" t="s">
        <v>319</v>
      </c>
      <c r="L523" s="136" t="s">
        <v>142</v>
      </c>
      <c r="M523" s="135" t="n">
        <v>39</v>
      </c>
      <c r="N523" s="97" t="n">
        <f aca="false">(D523*G523)*B523</f>
        <v>0</v>
      </c>
    </row>
    <row r="524" customFormat="false" ht="12.75" hidden="false" customHeight="false" outlineLevel="0" collapsed="false">
      <c r="A524" s="160" t="n">
        <v>12403</v>
      </c>
      <c r="B524" s="109"/>
      <c r="C524" s="99" t="s">
        <v>29</v>
      </c>
      <c r="D524" s="99" t="n">
        <v>30</v>
      </c>
      <c r="E524" s="99" t="n">
        <v>10</v>
      </c>
      <c r="F524" s="89" t="n">
        <f aca="false">G524*130</f>
        <v>107.9</v>
      </c>
      <c r="G524" s="181" t="n">
        <v>0.83</v>
      </c>
      <c r="H524" s="91" t="n">
        <v>1</v>
      </c>
      <c r="I524" s="92" t="s">
        <v>30</v>
      </c>
      <c r="J524" s="99"/>
      <c r="K524" s="161" t="s">
        <v>687</v>
      </c>
      <c r="L524" s="136" t="s">
        <v>142</v>
      </c>
      <c r="M524" s="135" t="n">
        <v>39</v>
      </c>
      <c r="N524" s="97" t="n">
        <f aca="false">(D524*G524)*B524</f>
        <v>0</v>
      </c>
    </row>
    <row r="525" customFormat="false" ht="12.75" hidden="false" customHeight="false" outlineLevel="0" collapsed="false">
      <c r="A525" s="160" t="n">
        <v>12404</v>
      </c>
      <c r="B525" s="109"/>
      <c r="C525" s="99" t="s">
        <v>29</v>
      </c>
      <c r="D525" s="99" t="n">
        <v>30</v>
      </c>
      <c r="E525" s="99" t="n">
        <v>10</v>
      </c>
      <c r="F525" s="89" t="n">
        <f aca="false">G525*130</f>
        <v>107.9</v>
      </c>
      <c r="G525" s="181" t="n">
        <v>0.83</v>
      </c>
      <c r="H525" s="91" t="n">
        <v>1</v>
      </c>
      <c r="I525" s="92" t="s">
        <v>30</v>
      </c>
      <c r="J525" s="99"/>
      <c r="K525" s="161" t="s">
        <v>688</v>
      </c>
      <c r="L525" s="136" t="s">
        <v>142</v>
      </c>
      <c r="M525" s="135" t="n">
        <v>39</v>
      </c>
      <c r="N525" s="97" t="n">
        <f aca="false">(D525*G525)*B525</f>
        <v>0</v>
      </c>
    </row>
    <row r="526" customFormat="false" ht="12.75" hidden="false" customHeight="false" outlineLevel="0" collapsed="false">
      <c r="A526" s="160" t="n">
        <v>10260</v>
      </c>
      <c r="B526" s="109"/>
      <c r="C526" s="99" t="s">
        <v>29</v>
      </c>
      <c r="D526" s="99" t="n">
        <v>30</v>
      </c>
      <c r="E526" s="99" t="n">
        <v>10</v>
      </c>
      <c r="F526" s="89" t="n">
        <f aca="false">G526*130</f>
        <v>111.8</v>
      </c>
      <c r="G526" s="181" t="n">
        <v>0.86</v>
      </c>
      <c r="H526" s="91" t="n">
        <v>1</v>
      </c>
      <c r="I526" s="92" t="s">
        <v>30</v>
      </c>
      <c r="J526" s="99"/>
      <c r="K526" s="161" t="s">
        <v>216</v>
      </c>
      <c r="L526" s="136" t="s">
        <v>142</v>
      </c>
      <c r="M526" s="135" t="n">
        <v>39</v>
      </c>
      <c r="N526" s="97" t="n">
        <f aca="false">(D526*G526)*B526</f>
        <v>0</v>
      </c>
    </row>
    <row r="527" customFormat="false" ht="12.75" hidden="false" customHeight="false" outlineLevel="0" collapsed="false">
      <c r="A527" s="160"/>
      <c r="B527" s="173"/>
      <c r="C527" s="140"/>
      <c r="D527" s="140"/>
      <c r="E527" s="198"/>
      <c r="F527" s="89" t="n">
        <f aca="false">G527*130</f>
        <v>0</v>
      </c>
      <c r="G527" s="181"/>
      <c r="H527" s="142"/>
      <c r="I527" s="189"/>
      <c r="J527" s="99"/>
      <c r="K527" s="178" t="s">
        <v>362</v>
      </c>
      <c r="L527" s="136"/>
      <c r="M527" s="135"/>
      <c r="N527" s="97" t="s">
        <v>5</v>
      </c>
    </row>
    <row r="528" customFormat="false" ht="12.75" hidden="false" customHeight="false" outlineLevel="0" collapsed="false">
      <c r="A528" s="160" t="n">
        <v>12410</v>
      </c>
      <c r="B528" s="200"/>
      <c r="C528" s="99" t="s">
        <v>29</v>
      </c>
      <c r="D528" s="99" t="n">
        <v>30</v>
      </c>
      <c r="E528" s="99" t="n">
        <v>15</v>
      </c>
      <c r="F528" s="89" t="n">
        <f aca="false">G528*130</f>
        <v>98.8</v>
      </c>
      <c r="G528" s="181" t="n">
        <v>0.76</v>
      </c>
      <c r="H528" s="91" t="n">
        <v>1</v>
      </c>
      <c r="I528" s="92" t="s">
        <v>30</v>
      </c>
      <c r="J528" s="99"/>
      <c r="K528" s="161" t="s">
        <v>689</v>
      </c>
      <c r="L528" s="136" t="s">
        <v>352</v>
      </c>
      <c r="M528" s="135" t="n">
        <v>39</v>
      </c>
      <c r="N528" s="97" t="n">
        <f aca="false">(D528*G528)*B528</f>
        <v>0</v>
      </c>
    </row>
    <row r="529" customFormat="false" ht="12.75" hidden="false" customHeight="false" outlineLevel="0" collapsed="false">
      <c r="A529" s="160" t="n">
        <v>12411</v>
      </c>
      <c r="B529" s="147"/>
      <c r="C529" s="99" t="s">
        <v>29</v>
      </c>
      <c r="D529" s="99" t="n">
        <v>30</v>
      </c>
      <c r="E529" s="99" t="n">
        <v>10</v>
      </c>
      <c r="F529" s="89" t="n">
        <f aca="false">G529*130</f>
        <v>87.1</v>
      </c>
      <c r="G529" s="181" t="n">
        <v>0.67</v>
      </c>
      <c r="H529" s="91" t="n">
        <v>1</v>
      </c>
      <c r="I529" s="92" t="s">
        <v>30</v>
      </c>
      <c r="J529" s="99"/>
      <c r="K529" s="163" t="s">
        <v>690</v>
      </c>
      <c r="L529" s="136" t="s">
        <v>352</v>
      </c>
      <c r="M529" s="135" t="n">
        <v>39</v>
      </c>
      <c r="N529" s="97" t="n">
        <f aca="false">(D529*G529)*B529</f>
        <v>0</v>
      </c>
    </row>
    <row r="530" customFormat="false" ht="12.75" hidden="false" customHeight="false" outlineLevel="0" collapsed="false">
      <c r="A530" s="160" t="n">
        <v>12412</v>
      </c>
      <c r="B530" s="147"/>
      <c r="C530" s="99" t="s">
        <v>29</v>
      </c>
      <c r="D530" s="99" t="n">
        <v>30</v>
      </c>
      <c r="E530" s="99" t="n">
        <v>10</v>
      </c>
      <c r="F530" s="89" t="n">
        <f aca="false">G530*130</f>
        <v>94.9</v>
      </c>
      <c r="G530" s="181" t="n">
        <v>0.73</v>
      </c>
      <c r="H530" s="91" t="n">
        <v>1</v>
      </c>
      <c r="I530" s="92" t="s">
        <v>30</v>
      </c>
      <c r="J530" s="99"/>
      <c r="K530" s="163" t="s">
        <v>691</v>
      </c>
      <c r="L530" s="136" t="s">
        <v>352</v>
      </c>
      <c r="M530" s="135" t="n">
        <v>39</v>
      </c>
      <c r="N530" s="97" t="n">
        <f aca="false">(D530*G530)*B530</f>
        <v>0</v>
      </c>
    </row>
    <row r="531" customFormat="false" ht="12.75" hidden="false" customHeight="false" outlineLevel="0" collapsed="false">
      <c r="A531" s="160" t="n">
        <v>10247</v>
      </c>
      <c r="B531" s="109"/>
      <c r="C531" s="99" t="s">
        <v>29</v>
      </c>
      <c r="D531" s="99" t="n">
        <v>25</v>
      </c>
      <c r="E531" s="99" t="n">
        <v>10</v>
      </c>
      <c r="F531" s="89" t="n">
        <f aca="false">G531*130</f>
        <v>74.1</v>
      </c>
      <c r="G531" s="181" t="n">
        <v>0.57</v>
      </c>
      <c r="H531" s="91" t="n">
        <v>1</v>
      </c>
      <c r="I531" s="92" t="s">
        <v>30</v>
      </c>
      <c r="J531" s="99"/>
      <c r="K531" s="161" t="s">
        <v>692</v>
      </c>
      <c r="L531" s="136" t="s">
        <v>379</v>
      </c>
      <c r="M531" s="135" t="n">
        <v>39</v>
      </c>
      <c r="N531" s="97" t="n">
        <f aca="false">(D531*G531)*B531</f>
        <v>0</v>
      </c>
    </row>
    <row r="532" customFormat="false" ht="12.75" hidden="false" customHeight="false" outlineLevel="0" collapsed="false">
      <c r="A532" s="160" t="n">
        <v>10248</v>
      </c>
      <c r="B532" s="109"/>
      <c r="C532" s="99" t="s">
        <v>29</v>
      </c>
      <c r="D532" s="99" t="n">
        <v>25</v>
      </c>
      <c r="E532" s="99" t="n">
        <v>10</v>
      </c>
      <c r="F532" s="89" t="n">
        <f aca="false">G532*130</f>
        <v>74.1</v>
      </c>
      <c r="G532" s="181" t="n">
        <v>0.57</v>
      </c>
      <c r="H532" s="91" t="n">
        <v>1</v>
      </c>
      <c r="I532" s="92" t="s">
        <v>30</v>
      </c>
      <c r="J532" s="99"/>
      <c r="K532" s="161" t="s">
        <v>693</v>
      </c>
      <c r="L532" s="136" t="s">
        <v>379</v>
      </c>
      <c r="M532" s="135" t="n">
        <v>39</v>
      </c>
      <c r="N532" s="97" t="n">
        <f aca="false">(D532*G532)*B532</f>
        <v>0</v>
      </c>
    </row>
    <row r="533" customFormat="false" ht="12.75" hidden="false" customHeight="false" outlineLevel="0" collapsed="false">
      <c r="A533" s="160" t="n">
        <v>10249</v>
      </c>
      <c r="B533" s="109"/>
      <c r="C533" s="99" t="s">
        <v>29</v>
      </c>
      <c r="D533" s="99" t="n">
        <v>25</v>
      </c>
      <c r="E533" s="99" t="n">
        <v>10</v>
      </c>
      <c r="F533" s="89" t="n">
        <f aca="false">G533*130</f>
        <v>74.1</v>
      </c>
      <c r="G533" s="181" t="n">
        <v>0.57</v>
      </c>
      <c r="H533" s="91" t="n">
        <v>1</v>
      </c>
      <c r="I533" s="92" t="s">
        <v>30</v>
      </c>
      <c r="J533" s="99"/>
      <c r="K533" s="161" t="s">
        <v>694</v>
      </c>
      <c r="L533" s="136" t="s">
        <v>379</v>
      </c>
      <c r="M533" s="135" t="n">
        <v>39</v>
      </c>
      <c r="N533" s="97" t="n">
        <f aca="false">(D533*G533)*B533</f>
        <v>0</v>
      </c>
    </row>
    <row r="534" customFormat="false" ht="12.75" hidden="false" customHeight="false" outlineLevel="0" collapsed="false">
      <c r="A534" s="160" t="n">
        <v>10267</v>
      </c>
      <c r="B534" s="109"/>
      <c r="C534" s="99" t="s">
        <v>29</v>
      </c>
      <c r="D534" s="99" t="n">
        <v>25</v>
      </c>
      <c r="E534" s="99" t="n">
        <v>10</v>
      </c>
      <c r="F534" s="89" t="n">
        <f aca="false">G534*130</f>
        <v>74.1</v>
      </c>
      <c r="G534" s="181" t="n">
        <v>0.57</v>
      </c>
      <c r="H534" s="91" t="n">
        <v>1</v>
      </c>
      <c r="I534" s="92" t="s">
        <v>30</v>
      </c>
      <c r="J534" s="99"/>
      <c r="K534" s="161" t="s">
        <v>695</v>
      </c>
      <c r="L534" s="136" t="s">
        <v>379</v>
      </c>
      <c r="M534" s="135" t="n">
        <v>39</v>
      </c>
      <c r="N534" s="97" t="n">
        <f aca="false">(D534*G534)*B534</f>
        <v>0</v>
      </c>
    </row>
    <row r="535" customFormat="false" ht="12.75" hidden="false" customHeight="false" outlineLevel="0" collapsed="false">
      <c r="A535" s="160" t="n">
        <v>12420</v>
      </c>
      <c r="B535" s="109"/>
      <c r="C535" s="99" t="s">
        <v>29</v>
      </c>
      <c r="D535" s="99" t="n">
        <v>25</v>
      </c>
      <c r="E535" s="99" t="n">
        <v>10</v>
      </c>
      <c r="F535" s="89" t="n">
        <f aca="false">G535*130</f>
        <v>74.1</v>
      </c>
      <c r="G535" s="181" t="n">
        <v>0.57</v>
      </c>
      <c r="H535" s="91" t="n">
        <v>1</v>
      </c>
      <c r="I535" s="92" t="s">
        <v>30</v>
      </c>
      <c r="J535" s="99"/>
      <c r="K535" s="161" t="s">
        <v>375</v>
      </c>
      <c r="L535" s="136" t="s">
        <v>379</v>
      </c>
      <c r="M535" s="135" t="n">
        <v>39</v>
      </c>
      <c r="N535" s="97" t="n">
        <f aca="false">(D535*G535)*B535</f>
        <v>0</v>
      </c>
    </row>
    <row r="536" customFormat="false" ht="12.75" hidden="false" customHeight="false" outlineLevel="0" collapsed="false">
      <c r="A536" s="160" t="n">
        <v>12421</v>
      </c>
      <c r="B536" s="147"/>
      <c r="C536" s="99" t="s">
        <v>29</v>
      </c>
      <c r="D536" s="99" t="n">
        <v>40</v>
      </c>
      <c r="E536" s="99" t="n">
        <v>10</v>
      </c>
      <c r="F536" s="89" t="n">
        <f aca="false">G536*130</f>
        <v>115.7</v>
      </c>
      <c r="G536" s="181" t="n">
        <v>0.89</v>
      </c>
      <c r="H536" s="91" t="n">
        <v>1</v>
      </c>
      <c r="I536" s="92" t="s">
        <v>30</v>
      </c>
      <c r="J536" s="99"/>
      <c r="K536" s="161" t="s">
        <v>696</v>
      </c>
      <c r="L536" s="136" t="s">
        <v>355</v>
      </c>
      <c r="M536" s="135" t="n">
        <v>39</v>
      </c>
      <c r="N536" s="97" t="n">
        <f aca="false">(D536*G536)*B536</f>
        <v>0</v>
      </c>
    </row>
    <row r="537" customFormat="false" ht="12.75" hidden="false" customHeight="false" outlineLevel="0" collapsed="false">
      <c r="A537" s="160" t="n">
        <v>12422</v>
      </c>
      <c r="B537" s="109"/>
      <c r="C537" s="99" t="s">
        <v>29</v>
      </c>
      <c r="D537" s="99" t="n">
        <v>30</v>
      </c>
      <c r="E537" s="99" t="n">
        <v>2</v>
      </c>
      <c r="F537" s="89" t="n">
        <f aca="false">G537*130</f>
        <v>126.1</v>
      </c>
      <c r="G537" s="181" t="n">
        <v>0.97</v>
      </c>
      <c r="H537" s="91" t="n">
        <v>1</v>
      </c>
      <c r="I537" s="92" t="s">
        <v>30</v>
      </c>
      <c r="J537" s="99"/>
      <c r="K537" s="163" t="s">
        <v>697</v>
      </c>
      <c r="L537" s="136" t="s">
        <v>698</v>
      </c>
      <c r="M537" s="135" t="n">
        <v>39</v>
      </c>
      <c r="N537" s="97" t="n">
        <f aca="false">(D537*G537)*B537</f>
        <v>0</v>
      </c>
    </row>
    <row r="538" customFormat="false" ht="12.75" hidden="false" customHeight="false" outlineLevel="0" collapsed="false">
      <c r="A538" s="160" t="n">
        <v>12423</v>
      </c>
      <c r="B538" s="109"/>
      <c r="C538" s="99" t="s">
        <v>29</v>
      </c>
      <c r="D538" s="99" t="n">
        <v>25</v>
      </c>
      <c r="E538" s="99" t="n">
        <v>3</v>
      </c>
      <c r="F538" s="89" t="n">
        <f aca="false">G538*130</f>
        <v>131.3</v>
      </c>
      <c r="G538" s="181" t="n">
        <v>1.01</v>
      </c>
      <c r="H538" s="91" t="n">
        <v>1</v>
      </c>
      <c r="I538" s="92" t="s">
        <v>30</v>
      </c>
      <c r="J538" s="99"/>
      <c r="K538" s="163" t="s">
        <v>699</v>
      </c>
      <c r="L538" s="136" t="s">
        <v>698</v>
      </c>
      <c r="M538" s="135" t="n">
        <v>40</v>
      </c>
      <c r="N538" s="97" t="n">
        <f aca="false">(D538*G538)*B538</f>
        <v>0</v>
      </c>
    </row>
    <row r="539" customFormat="false" ht="12.75" hidden="false" customHeight="false" outlineLevel="0" collapsed="false">
      <c r="A539" s="160" t="n">
        <v>12424</v>
      </c>
      <c r="B539" s="109"/>
      <c r="C539" s="99" t="s">
        <v>29</v>
      </c>
      <c r="D539" s="99" t="n">
        <v>30</v>
      </c>
      <c r="E539" s="99" t="n">
        <v>2</v>
      </c>
      <c r="F539" s="89" t="n">
        <f aca="false">G539*130</f>
        <v>127.4</v>
      </c>
      <c r="G539" s="181" t="n">
        <v>0.98</v>
      </c>
      <c r="H539" s="91" t="n">
        <v>1</v>
      </c>
      <c r="I539" s="92" t="s">
        <v>30</v>
      </c>
      <c r="J539" s="99"/>
      <c r="K539" s="163" t="s">
        <v>700</v>
      </c>
      <c r="L539" s="136" t="s">
        <v>698</v>
      </c>
      <c r="M539" s="135" t="n">
        <v>40</v>
      </c>
      <c r="N539" s="97" t="n">
        <f aca="false">(D539*G539)*B539</f>
        <v>0</v>
      </c>
    </row>
    <row r="540" customFormat="false" ht="12.75" hidden="false" customHeight="false" outlineLevel="0" collapsed="false">
      <c r="A540" s="160" t="n">
        <v>12425</v>
      </c>
      <c r="B540" s="109"/>
      <c r="C540" s="99" t="s">
        <v>29</v>
      </c>
      <c r="D540" s="99" t="n">
        <v>25</v>
      </c>
      <c r="E540" s="99" t="n">
        <v>8</v>
      </c>
      <c r="F540" s="89" t="n">
        <f aca="false">G540*130</f>
        <v>106.6</v>
      </c>
      <c r="G540" s="181" t="n">
        <v>0.82</v>
      </c>
      <c r="H540" s="91" t="n">
        <v>1</v>
      </c>
      <c r="I540" s="92" t="s">
        <v>30</v>
      </c>
      <c r="J540" s="99"/>
      <c r="K540" s="161" t="s">
        <v>701</v>
      </c>
      <c r="L540" s="136" t="s">
        <v>379</v>
      </c>
      <c r="M540" s="135" t="n">
        <v>40</v>
      </c>
      <c r="N540" s="97" t="n">
        <f aca="false">(D540*G540)*B540</f>
        <v>0</v>
      </c>
    </row>
    <row r="541" customFormat="false" ht="12.75" hidden="false" customHeight="false" outlineLevel="0" collapsed="false">
      <c r="A541" s="160" t="n">
        <v>12426</v>
      </c>
      <c r="B541" s="109"/>
      <c r="C541" s="99" t="s">
        <v>29</v>
      </c>
      <c r="D541" s="99" t="n">
        <v>25</v>
      </c>
      <c r="E541" s="99" t="n">
        <v>8</v>
      </c>
      <c r="F541" s="89" t="n">
        <f aca="false">G541*130</f>
        <v>106.6</v>
      </c>
      <c r="G541" s="181" t="n">
        <v>0.82</v>
      </c>
      <c r="H541" s="91" t="n">
        <v>1</v>
      </c>
      <c r="I541" s="92" t="s">
        <v>30</v>
      </c>
      <c r="J541" s="99"/>
      <c r="K541" s="163" t="s">
        <v>702</v>
      </c>
      <c r="L541" s="136" t="s">
        <v>379</v>
      </c>
      <c r="M541" s="135" t="n">
        <v>40</v>
      </c>
      <c r="N541" s="97" t="n">
        <f aca="false">(D541*G541)*B541</f>
        <v>0</v>
      </c>
    </row>
    <row r="542" customFormat="false" ht="12.75" hidden="false" customHeight="false" outlineLevel="0" collapsed="false">
      <c r="A542" s="160" t="n">
        <v>12427</v>
      </c>
      <c r="B542" s="109"/>
      <c r="C542" s="99" t="s">
        <v>29</v>
      </c>
      <c r="D542" s="99" t="n">
        <v>25</v>
      </c>
      <c r="E542" s="99" t="n">
        <v>8</v>
      </c>
      <c r="F542" s="89" t="n">
        <f aca="false">G542*130</f>
        <v>106.6</v>
      </c>
      <c r="G542" s="181" t="n">
        <v>0.82</v>
      </c>
      <c r="H542" s="91" t="n">
        <v>1</v>
      </c>
      <c r="I542" s="92" t="s">
        <v>30</v>
      </c>
      <c r="J542" s="99"/>
      <c r="K542" s="161" t="s">
        <v>703</v>
      </c>
      <c r="L542" s="136" t="s">
        <v>379</v>
      </c>
      <c r="M542" s="135" t="n">
        <v>40</v>
      </c>
      <c r="N542" s="97" t="n">
        <f aca="false">(D542*G542)*B542</f>
        <v>0</v>
      </c>
    </row>
    <row r="543" customFormat="false" ht="12.75" hidden="false" customHeight="false" outlineLevel="0" collapsed="false">
      <c r="A543" s="160" t="n">
        <v>12428</v>
      </c>
      <c r="B543" s="109"/>
      <c r="C543" s="99" t="s">
        <v>29</v>
      </c>
      <c r="D543" s="99" t="n">
        <v>25</v>
      </c>
      <c r="E543" s="99" t="n">
        <v>8</v>
      </c>
      <c r="F543" s="89" t="n">
        <f aca="false">G543*130</f>
        <v>106.6</v>
      </c>
      <c r="G543" s="181" t="n">
        <v>0.82</v>
      </c>
      <c r="H543" s="91" t="n">
        <v>1</v>
      </c>
      <c r="I543" s="92" t="s">
        <v>30</v>
      </c>
      <c r="J543" s="99"/>
      <c r="K543" s="161" t="s">
        <v>704</v>
      </c>
      <c r="L543" s="136" t="s">
        <v>379</v>
      </c>
      <c r="M543" s="135" t="n">
        <v>40</v>
      </c>
      <c r="N543" s="97" t="n">
        <f aca="false">(D543*G543)*B543</f>
        <v>0</v>
      </c>
    </row>
    <row r="544" customFormat="false" ht="12.75" hidden="false" customHeight="false" outlineLevel="0" collapsed="false">
      <c r="A544" s="160" t="n">
        <v>12429</v>
      </c>
      <c r="B544" s="147"/>
      <c r="C544" s="99" t="s">
        <v>29</v>
      </c>
      <c r="D544" s="99" t="n">
        <v>30</v>
      </c>
      <c r="E544" s="99" t="n">
        <v>10</v>
      </c>
      <c r="F544" s="89" t="n">
        <f aca="false">G544*130</f>
        <v>88.4</v>
      </c>
      <c r="G544" s="181" t="n">
        <v>0.68</v>
      </c>
      <c r="H544" s="91" t="n">
        <v>1</v>
      </c>
      <c r="I544" s="92" t="s">
        <v>30</v>
      </c>
      <c r="J544" s="99"/>
      <c r="K544" s="163" t="s">
        <v>705</v>
      </c>
      <c r="L544" s="136" t="s">
        <v>352</v>
      </c>
      <c r="M544" s="135" t="n">
        <v>40</v>
      </c>
      <c r="N544" s="97" t="n">
        <f aca="false">(D544*G544)*B544</f>
        <v>0</v>
      </c>
    </row>
    <row r="545" customFormat="false" ht="12.75" hidden="false" customHeight="false" outlineLevel="0" collapsed="false">
      <c r="A545" s="160" t="n">
        <v>12430</v>
      </c>
      <c r="B545" s="147"/>
      <c r="C545" s="99" t="s">
        <v>29</v>
      </c>
      <c r="D545" s="99" t="n">
        <v>30</v>
      </c>
      <c r="E545" s="99" t="n">
        <v>10</v>
      </c>
      <c r="F545" s="89" t="n">
        <f aca="false">G545*130</f>
        <v>88.4</v>
      </c>
      <c r="G545" s="181" t="n">
        <v>0.68</v>
      </c>
      <c r="H545" s="91" t="n">
        <v>1</v>
      </c>
      <c r="I545" s="92" t="s">
        <v>30</v>
      </c>
      <c r="J545" s="99"/>
      <c r="K545" s="161" t="s">
        <v>706</v>
      </c>
      <c r="L545" s="136" t="s">
        <v>352</v>
      </c>
      <c r="M545" s="135" t="n">
        <v>40</v>
      </c>
      <c r="N545" s="97" t="n">
        <f aca="false">(D545*G545)*B545</f>
        <v>0</v>
      </c>
    </row>
    <row r="546" customFormat="false" ht="12.75" hidden="false" customHeight="false" outlineLevel="0" collapsed="false">
      <c r="A546" s="160" t="n">
        <v>12431</v>
      </c>
      <c r="B546" s="147"/>
      <c r="C546" s="99" t="s">
        <v>29</v>
      </c>
      <c r="D546" s="99" t="n">
        <v>30</v>
      </c>
      <c r="E546" s="99" t="n">
        <v>10</v>
      </c>
      <c r="F546" s="89" t="n">
        <f aca="false">G546*130</f>
        <v>94.9</v>
      </c>
      <c r="G546" s="181" t="n">
        <v>0.73</v>
      </c>
      <c r="H546" s="91" t="n">
        <v>1</v>
      </c>
      <c r="I546" s="92" t="s">
        <v>30</v>
      </c>
      <c r="J546" s="99"/>
      <c r="K546" s="163" t="s">
        <v>371</v>
      </c>
      <c r="L546" s="136" t="s">
        <v>142</v>
      </c>
      <c r="M546" s="135" t="n">
        <v>40</v>
      </c>
      <c r="N546" s="97" t="n">
        <f aca="false">(D546*G546)*B546</f>
        <v>0</v>
      </c>
    </row>
    <row r="547" customFormat="false" ht="12.75" hidden="false" customHeight="false" outlineLevel="0" collapsed="false">
      <c r="A547" s="160" t="n">
        <v>12432</v>
      </c>
      <c r="B547" s="147"/>
      <c r="C547" s="99" t="s">
        <v>29</v>
      </c>
      <c r="D547" s="99" t="n">
        <v>30</v>
      </c>
      <c r="E547" s="99" t="n">
        <v>10</v>
      </c>
      <c r="F547" s="89" t="n">
        <f aca="false">G547*130</f>
        <v>131.3</v>
      </c>
      <c r="G547" s="181" t="n">
        <v>1.01</v>
      </c>
      <c r="H547" s="91" t="n">
        <v>1</v>
      </c>
      <c r="I547" s="92" t="s">
        <v>30</v>
      </c>
      <c r="J547" s="99"/>
      <c r="K547" s="161" t="s">
        <v>373</v>
      </c>
      <c r="L547" s="136" t="s">
        <v>142</v>
      </c>
      <c r="M547" s="135" t="n">
        <v>40</v>
      </c>
      <c r="N547" s="97" t="n">
        <f aca="false">(D547*G547)*B547</f>
        <v>0</v>
      </c>
    </row>
    <row r="548" customFormat="false" ht="12.75" hidden="false" customHeight="false" outlineLevel="0" collapsed="false">
      <c r="A548" s="160" t="n">
        <v>12433</v>
      </c>
      <c r="B548" s="109"/>
      <c r="C548" s="99" t="s">
        <v>29</v>
      </c>
      <c r="D548" s="99" t="n">
        <v>30</v>
      </c>
      <c r="E548" s="99" t="n">
        <v>10</v>
      </c>
      <c r="F548" s="89" t="n">
        <f aca="false">G548*130</f>
        <v>105.3</v>
      </c>
      <c r="G548" s="181" t="n">
        <v>0.81</v>
      </c>
      <c r="H548" s="91" t="n">
        <v>1</v>
      </c>
      <c r="I548" s="92" t="s">
        <v>30</v>
      </c>
      <c r="J548" s="99"/>
      <c r="K548" s="161" t="s">
        <v>707</v>
      </c>
      <c r="L548" s="136" t="s">
        <v>698</v>
      </c>
      <c r="M548" s="135" t="n">
        <v>40</v>
      </c>
      <c r="N548" s="97" t="n">
        <f aca="false">(D548*G548)*B548</f>
        <v>0</v>
      </c>
    </row>
    <row r="549" customFormat="false" ht="12.75" hidden="false" customHeight="false" outlineLevel="0" collapsed="false">
      <c r="A549" s="160" t="n">
        <v>12434</v>
      </c>
      <c r="B549" s="194"/>
      <c r="C549" s="99" t="s">
        <v>29</v>
      </c>
      <c r="D549" s="99" t="n">
        <v>30</v>
      </c>
      <c r="E549" s="99" t="n">
        <v>10</v>
      </c>
      <c r="F549" s="89" t="n">
        <f aca="false">G549*130</f>
        <v>72.8</v>
      </c>
      <c r="G549" s="181" t="n">
        <v>0.56</v>
      </c>
      <c r="H549" s="91" t="n">
        <v>1</v>
      </c>
      <c r="I549" s="92" t="s">
        <v>30</v>
      </c>
      <c r="J549" s="99"/>
      <c r="K549" s="163" t="s">
        <v>708</v>
      </c>
      <c r="L549" s="136" t="s">
        <v>352</v>
      </c>
      <c r="M549" s="135" t="n">
        <v>40</v>
      </c>
      <c r="N549" s="97" t="n">
        <f aca="false">(D549*G549)*B549</f>
        <v>0</v>
      </c>
    </row>
    <row r="550" customFormat="false" ht="12.75" hidden="false" customHeight="false" outlineLevel="0" collapsed="false">
      <c r="A550" s="160" t="n">
        <v>12435</v>
      </c>
      <c r="B550" s="194"/>
      <c r="C550" s="99" t="s">
        <v>29</v>
      </c>
      <c r="D550" s="99" t="n">
        <v>30</v>
      </c>
      <c r="E550" s="99" t="n">
        <v>10</v>
      </c>
      <c r="F550" s="89" t="n">
        <f aca="false">G550*130</f>
        <v>72.8</v>
      </c>
      <c r="G550" s="181" t="n">
        <v>0.56</v>
      </c>
      <c r="H550" s="91" t="n">
        <v>1</v>
      </c>
      <c r="I550" s="92" t="s">
        <v>30</v>
      </c>
      <c r="J550" s="99"/>
      <c r="K550" s="161" t="s">
        <v>709</v>
      </c>
      <c r="L550" s="136" t="s">
        <v>352</v>
      </c>
      <c r="M550" s="135" t="n">
        <v>40</v>
      </c>
      <c r="N550" s="97" t="n">
        <f aca="false">(D550*G550)*B550</f>
        <v>0</v>
      </c>
    </row>
    <row r="551" customFormat="false" ht="12.75" hidden="false" customHeight="false" outlineLevel="0" collapsed="false">
      <c r="A551" s="160" t="n">
        <v>12436</v>
      </c>
      <c r="B551" s="194"/>
      <c r="C551" s="99" t="s">
        <v>29</v>
      </c>
      <c r="D551" s="99" t="n">
        <v>30</v>
      </c>
      <c r="E551" s="99" t="n">
        <v>10</v>
      </c>
      <c r="F551" s="89" t="n">
        <f aca="false">G551*130</f>
        <v>72.8</v>
      </c>
      <c r="G551" s="181" t="n">
        <v>0.56</v>
      </c>
      <c r="H551" s="91" t="n">
        <v>1</v>
      </c>
      <c r="I551" s="92" t="s">
        <v>30</v>
      </c>
      <c r="J551" s="99"/>
      <c r="K551" s="163" t="s">
        <v>710</v>
      </c>
      <c r="L551" s="136" t="s">
        <v>352</v>
      </c>
      <c r="M551" s="135" t="n">
        <v>40</v>
      </c>
      <c r="N551" s="97" t="n">
        <f aca="false">(D551*G551)*B551</f>
        <v>0</v>
      </c>
    </row>
    <row r="552" customFormat="false" ht="12.75" hidden="false" customHeight="false" outlineLevel="0" collapsed="false">
      <c r="A552" s="160" t="n">
        <v>10255</v>
      </c>
      <c r="B552" s="194"/>
      <c r="C552" s="99" t="s">
        <v>29</v>
      </c>
      <c r="D552" s="99" t="n">
        <v>30</v>
      </c>
      <c r="E552" s="99" t="n">
        <v>10</v>
      </c>
      <c r="F552" s="89" t="n">
        <f aca="false">G552*130</f>
        <v>71.5</v>
      </c>
      <c r="G552" s="181" t="n">
        <v>0.55</v>
      </c>
      <c r="H552" s="91" t="n">
        <v>1</v>
      </c>
      <c r="I552" s="92" t="s">
        <v>30</v>
      </c>
      <c r="J552" s="99"/>
      <c r="K552" s="163" t="s">
        <v>377</v>
      </c>
      <c r="L552" s="136" t="s">
        <v>352</v>
      </c>
      <c r="M552" s="135" t="n">
        <v>40</v>
      </c>
      <c r="N552" s="97" t="n">
        <f aca="false">(D552*G552)*B552</f>
        <v>0</v>
      </c>
    </row>
    <row r="553" customFormat="false" ht="12.75" hidden="false" customHeight="false" outlineLevel="0" collapsed="false">
      <c r="A553" s="160" t="n">
        <v>12437</v>
      </c>
      <c r="B553" s="109"/>
      <c r="C553" s="99" t="s">
        <v>29</v>
      </c>
      <c r="D553" s="99" t="n">
        <v>30</v>
      </c>
      <c r="E553" s="99" t="n">
        <v>5</v>
      </c>
      <c r="F553" s="89" t="n">
        <f aca="false">G553*130</f>
        <v>202.8</v>
      </c>
      <c r="G553" s="181" t="n">
        <v>1.56</v>
      </c>
      <c r="H553" s="91" t="n">
        <v>1</v>
      </c>
      <c r="I553" s="92" t="s">
        <v>30</v>
      </c>
      <c r="J553" s="99"/>
      <c r="K553" s="161" t="s">
        <v>711</v>
      </c>
      <c r="L553" s="136" t="s">
        <v>698</v>
      </c>
      <c r="M553" s="135" t="n">
        <v>40</v>
      </c>
      <c r="N553" s="97" t="n">
        <f aca="false">(D553*G553)*B553</f>
        <v>0</v>
      </c>
    </row>
    <row r="554" customFormat="false" ht="12.75" hidden="false" customHeight="false" outlineLevel="0" collapsed="false">
      <c r="A554" s="160" t="n">
        <v>12438</v>
      </c>
      <c r="B554" s="147"/>
      <c r="C554" s="99" t="s">
        <v>29</v>
      </c>
      <c r="D554" s="99" t="n">
        <v>30</v>
      </c>
      <c r="E554" s="99" t="n">
        <v>10</v>
      </c>
      <c r="F554" s="89" t="n">
        <f aca="false">G554*130</f>
        <v>79.3</v>
      </c>
      <c r="G554" s="181" t="n">
        <v>0.61</v>
      </c>
      <c r="H554" s="91" t="n">
        <v>1</v>
      </c>
      <c r="I554" s="92" t="s">
        <v>30</v>
      </c>
      <c r="J554" s="99"/>
      <c r="K554" s="163" t="s">
        <v>712</v>
      </c>
      <c r="L554" s="136" t="s">
        <v>352</v>
      </c>
      <c r="M554" s="135" t="n">
        <v>41</v>
      </c>
      <c r="N554" s="97" t="n">
        <f aca="false">(D554*G554)*B554</f>
        <v>0</v>
      </c>
    </row>
    <row r="555" customFormat="false" ht="12.75" hidden="false" customHeight="false" outlineLevel="0" collapsed="false">
      <c r="A555" s="160" t="n">
        <v>12439</v>
      </c>
      <c r="B555" s="147"/>
      <c r="C555" s="99" t="s">
        <v>29</v>
      </c>
      <c r="D555" s="99" t="n">
        <v>30</v>
      </c>
      <c r="E555" s="99" t="n">
        <v>10</v>
      </c>
      <c r="F555" s="89" t="n">
        <f aca="false">G555*130</f>
        <v>70.2</v>
      </c>
      <c r="G555" s="181" t="n">
        <v>0.54</v>
      </c>
      <c r="H555" s="91" t="n">
        <v>1</v>
      </c>
      <c r="I555" s="92" t="s">
        <v>30</v>
      </c>
      <c r="J555" s="99"/>
      <c r="K555" s="161" t="s">
        <v>396</v>
      </c>
      <c r="L555" s="136" t="s">
        <v>352</v>
      </c>
      <c r="M555" s="135" t="n">
        <v>41</v>
      </c>
      <c r="N555" s="97" t="n">
        <f aca="false">(D555*G555)*B555</f>
        <v>0</v>
      </c>
    </row>
    <row r="556" customFormat="false" ht="12.75" hidden="false" customHeight="false" outlineLevel="0" collapsed="false">
      <c r="A556" s="160" t="n">
        <v>12440</v>
      </c>
      <c r="B556" s="147"/>
      <c r="C556" s="99" t="s">
        <v>29</v>
      </c>
      <c r="D556" s="99" t="n">
        <v>25</v>
      </c>
      <c r="E556" s="99" t="n">
        <v>10</v>
      </c>
      <c r="F556" s="89" t="n">
        <f aca="false">G556*130</f>
        <v>110.5</v>
      </c>
      <c r="G556" s="181" t="n">
        <v>0.85</v>
      </c>
      <c r="H556" s="91" t="n">
        <v>1</v>
      </c>
      <c r="I556" s="92" t="s">
        <v>30</v>
      </c>
      <c r="J556" s="99"/>
      <c r="K556" s="163" t="s">
        <v>713</v>
      </c>
      <c r="L556" s="136" t="s">
        <v>379</v>
      </c>
      <c r="M556" s="135" t="n">
        <v>41</v>
      </c>
      <c r="N556" s="97" t="n">
        <f aca="false">(D556*G556)*B556</f>
        <v>0</v>
      </c>
    </row>
    <row r="557" customFormat="false" ht="12.75" hidden="false" customHeight="false" outlineLevel="0" collapsed="false">
      <c r="A557" s="160" t="n">
        <v>12441</v>
      </c>
      <c r="B557" s="147"/>
      <c r="C557" s="99" t="s">
        <v>29</v>
      </c>
      <c r="D557" s="99" t="n">
        <v>25</v>
      </c>
      <c r="E557" s="99" t="n">
        <v>5</v>
      </c>
      <c r="F557" s="89" t="n">
        <f aca="false">G557*130</f>
        <v>84.5</v>
      </c>
      <c r="G557" s="181" t="n">
        <v>0.65</v>
      </c>
      <c r="H557" s="91" t="n">
        <v>1</v>
      </c>
      <c r="I557" s="92" t="s">
        <v>30</v>
      </c>
      <c r="J557" s="99"/>
      <c r="K557" s="161" t="s">
        <v>714</v>
      </c>
      <c r="L557" s="136" t="s">
        <v>379</v>
      </c>
      <c r="M557" s="135" t="n">
        <v>41</v>
      </c>
      <c r="N557" s="97" t="n">
        <f aca="false">(D557*G557)*B557</f>
        <v>0</v>
      </c>
    </row>
    <row r="558" customFormat="false" ht="12.75" hidden="false" customHeight="false" outlineLevel="0" collapsed="false">
      <c r="A558" s="160" t="n">
        <v>10265</v>
      </c>
      <c r="B558" s="109"/>
      <c r="C558" s="99" t="s">
        <v>29</v>
      </c>
      <c r="D558" s="99" t="n">
        <v>30</v>
      </c>
      <c r="E558" s="99" t="n">
        <v>5</v>
      </c>
      <c r="F558" s="89" t="n">
        <f aca="false">G558*130</f>
        <v>93.6</v>
      </c>
      <c r="G558" s="181" t="n">
        <v>0.72</v>
      </c>
      <c r="H558" s="91" t="n">
        <v>1</v>
      </c>
      <c r="I558" s="92" t="s">
        <v>30</v>
      </c>
      <c r="J558" s="99"/>
      <c r="K558" s="161" t="s">
        <v>715</v>
      </c>
      <c r="L558" s="136" t="s">
        <v>352</v>
      </c>
      <c r="M558" s="135" t="n">
        <v>41</v>
      </c>
      <c r="N558" s="97" t="n">
        <f aca="false">(D558*G558)*B558</f>
        <v>0</v>
      </c>
    </row>
    <row r="559" customFormat="false" ht="12.75" hidden="false" customHeight="false" outlineLevel="0" collapsed="false">
      <c r="A559" s="160"/>
      <c r="B559" s="173"/>
      <c r="C559" s="140"/>
      <c r="D559" s="140"/>
      <c r="E559" s="198"/>
      <c r="F559" s="89" t="n">
        <f aca="false">G559*130</f>
        <v>0</v>
      </c>
      <c r="G559" s="181"/>
      <c r="H559" s="142"/>
      <c r="I559" s="189"/>
      <c r="J559" s="99"/>
      <c r="K559" s="199" t="s">
        <v>407</v>
      </c>
      <c r="L559" s="136"/>
      <c r="M559" s="135"/>
      <c r="N559" s="97" t="s">
        <v>5</v>
      </c>
    </row>
    <row r="560" customFormat="false" ht="12.75" hidden="false" customHeight="false" outlineLevel="0" collapsed="false">
      <c r="A560" s="160" t="n">
        <v>10102</v>
      </c>
      <c r="B560" s="201"/>
      <c r="C560" s="99" t="s">
        <v>29</v>
      </c>
      <c r="D560" s="99" t="n">
        <v>20</v>
      </c>
      <c r="E560" s="99" t="n">
        <v>3</v>
      </c>
      <c r="F560" s="89" t="n">
        <f aca="false">G560*130</f>
        <v>140.4</v>
      </c>
      <c r="G560" s="181" t="n">
        <v>1.08</v>
      </c>
      <c r="H560" s="91" t="n">
        <v>1</v>
      </c>
      <c r="I560" s="92" t="s">
        <v>30</v>
      </c>
      <c r="J560" s="99"/>
      <c r="K560" s="161" t="s">
        <v>716</v>
      </c>
      <c r="L560" s="136" t="s">
        <v>569</v>
      </c>
      <c r="M560" s="135" t="n">
        <v>41</v>
      </c>
      <c r="N560" s="97" t="n">
        <f aca="false">(D560*G560)*B560</f>
        <v>0</v>
      </c>
    </row>
    <row r="561" customFormat="false" ht="12.75" hidden="false" customHeight="false" outlineLevel="0" collapsed="false">
      <c r="A561" s="160" t="n">
        <v>10103</v>
      </c>
      <c r="B561" s="194"/>
      <c r="C561" s="99" t="s">
        <v>29</v>
      </c>
      <c r="D561" s="99" t="n">
        <v>20</v>
      </c>
      <c r="E561" s="99" t="n">
        <v>3</v>
      </c>
      <c r="F561" s="89" t="n">
        <f aca="false">G561*130</f>
        <v>140.4</v>
      </c>
      <c r="G561" s="181" t="n">
        <v>1.08</v>
      </c>
      <c r="H561" s="91" t="n">
        <v>1</v>
      </c>
      <c r="I561" s="92" t="s">
        <v>30</v>
      </c>
      <c r="J561" s="99"/>
      <c r="K561" s="161" t="s">
        <v>717</v>
      </c>
      <c r="L561" s="136" t="s">
        <v>569</v>
      </c>
      <c r="M561" s="135" t="n">
        <v>41</v>
      </c>
      <c r="N561" s="97" t="n">
        <f aca="false">(D561*G561)*B561</f>
        <v>0</v>
      </c>
    </row>
    <row r="562" customFormat="false" ht="12.75" hidden="false" customHeight="false" outlineLevel="0" collapsed="false">
      <c r="A562" s="160" t="n">
        <v>10105</v>
      </c>
      <c r="B562" s="194"/>
      <c r="C562" s="99" t="s">
        <v>29</v>
      </c>
      <c r="D562" s="99" t="n">
        <v>20</v>
      </c>
      <c r="E562" s="99" t="n">
        <v>3</v>
      </c>
      <c r="F562" s="89" t="n">
        <f aca="false">G562*130</f>
        <v>167.7</v>
      </c>
      <c r="G562" s="181" t="n">
        <v>1.29</v>
      </c>
      <c r="H562" s="91" t="n">
        <v>1</v>
      </c>
      <c r="I562" s="92" t="s">
        <v>30</v>
      </c>
      <c r="J562" s="99"/>
      <c r="K562" s="161" t="s">
        <v>718</v>
      </c>
      <c r="L562" s="136" t="s">
        <v>569</v>
      </c>
      <c r="M562" s="135" t="n">
        <v>41</v>
      </c>
      <c r="N562" s="97" t="n">
        <f aca="false">(D562*G562)*B562</f>
        <v>0</v>
      </c>
    </row>
    <row r="563" customFormat="false" ht="12.75" hidden="false" customHeight="false" outlineLevel="0" collapsed="false">
      <c r="A563" s="160" t="n">
        <v>10112</v>
      </c>
      <c r="B563" s="194"/>
      <c r="C563" s="99" t="s">
        <v>29</v>
      </c>
      <c r="D563" s="99" t="n">
        <v>20</v>
      </c>
      <c r="E563" s="99" t="n">
        <v>3</v>
      </c>
      <c r="F563" s="89" t="n">
        <f aca="false">G563*130</f>
        <v>114.4</v>
      </c>
      <c r="G563" s="181" t="n">
        <v>0.88</v>
      </c>
      <c r="H563" s="91" t="n">
        <v>1</v>
      </c>
      <c r="I563" s="92" t="s">
        <v>30</v>
      </c>
      <c r="J563" s="99"/>
      <c r="K563" s="161" t="s">
        <v>719</v>
      </c>
      <c r="L563" s="136" t="s">
        <v>569</v>
      </c>
      <c r="M563" s="135" t="n">
        <v>41</v>
      </c>
      <c r="N563" s="97" t="n">
        <f aca="false">(D563*G563)*B563</f>
        <v>0</v>
      </c>
    </row>
    <row r="564" customFormat="false" ht="12.75" hidden="false" customHeight="false" outlineLevel="0" collapsed="false">
      <c r="A564" s="160" t="n">
        <v>10114</v>
      </c>
      <c r="B564" s="194"/>
      <c r="C564" s="99" t="s">
        <v>29</v>
      </c>
      <c r="D564" s="99" t="n">
        <v>20</v>
      </c>
      <c r="E564" s="99" t="n">
        <v>3</v>
      </c>
      <c r="F564" s="89" t="n">
        <f aca="false">G564*130</f>
        <v>114.4</v>
      </c>
      <c r="G564" s="181" t="n">
        <v>0.88</v>
      </c>
      <c r="H564" s="91" t="n">
        <v>1</v>
      </c>
      <c r="I564" s="92" t="s">
        <v>30</v>
      </c>
      <c r="J564" s="99"/>
      <c r="K564" s="161" t="s">
        <v>720</v>
      </c>
      <c r="L564" s="136" t="s">
        <v>569</v>
      </c>
      <c r="M564" s="135" t="n">
        <v>41</v>
      </c>
      <c r="N564" s="97" t="n">
        <f aca="false">(D564*G564)*B564</f>
        <v>0</v>
      </c>
    </row>
    <row r="565" customFormat="false" ht="12.75" hidden="false" customHeight="false" outlineLevel="0" collapsed="false">
      <c r="A565" s="160" t="n">
        <v>10121</v>
      </c>
      <c r="B565" s="194"/>
      <c r="C565" s="99" t="s">
        <v>29</v>
      </c>
      <c r="D565" s="99" t="n">
        <v>20</v>
      </c>
      <c r="E565" s="99" t="n">
        <v>3</v>
      </c>
      <c r="F565" s="89" t="n">
        <f aca="false">G565*130</f>
        <v>136.5</v>
      </c>
      <c r="G565" s="181" t="n">
        <v>1.05</v>
      </c>
      <c r="H565" s="91" t="n">
        <v>1</v>
      </c>
      <c r="I565" s="92" t="s">
        <v>30</v>
      </c>
      <c r="J565" s="99"/>
      <c r="K565" s="161" t="s">
        <v>721</v>
      </c>
      <c r="L565" s="136" t="s">
        <v>569</v>
      </c>
      <c r="M565" s="135" t="n">
        <v>41</v>
      </c>
      <c r="N565" s="97" t="n">
        <f aca="false">(D565*G565)*B565</f>
        <v>0</v>
      </c>
    </row>
    <row r="566" customFormat="false" ht="12.75" hidden="false" customHeight="false" outlineLevel="0" collapsed="false">
      <c r="A566" s="160" t="n">
        <v>10124</v>
      </c>
      <c r="B566" s="194"/>
      <c r="C566" s="99" t="s">
        <v>29</v>
      </c>
      <c r="D566" s="99" t="n">
        <v>20</v>
      </c>
      <c r="E566" s="99" t="n">
        <v>3</v>
      </c>
      <c r="F566" s="89" t="n">
        <f aca="false">G566*130</f>
        <v>136.5</v>
      </c>
      <c r="G566" s="181" t="n">
        <v>1.05</v>
      </c>
      <c r="H566" s="91" t="n">
        <v>1</v>
      </c>
      <c r="I566" s="92" t="s">
        <v>30</v>
      </c>
      <c r="J566" s="99"/>
      <c r="K566" s="161" t="s">
        <v>722</v>
      </c>
      <c r="L566" s="136" t="s">
        <v>569</v>
      </c>
      <c r="M566" s="135" t="n">
        <v>41</v>
      </c>
      <c r="N566" s="97" t="n">
        <f aca="false">(D566*G566)*B566</f>
        <v>0</v>
      </c>
    </row>
    <row r="567" customFormat="false" ht="12.75" hidden="false" customHeight="false" outlineLevel="0" collapsed="false">
      <c r="A567" s="160" t="n">
        <v>10143</v>
      </c>
      <c r="B567" s="194"/>
      <c r="C567" s="99" t="s">
        <v>29</v>
      </c>
      <c r="D567" s="99" t="n">
        <v>20</v>
      </c>
      <c r="E567" s="99" t="n">
        <v>2</v>
      </c>
      <c r="F567" s="89" t="n">
        <f aca="false">G567*130</f>
        <v>145.6</v>
      </c>
      <c r="G567" s="181" t="n">
        <v>1.12</v>
      </c>
      <c r="H567" s="91" t="n">
        <v>1</v>
      </c>
      <c r="I567" s="92" t="s">
        <v>30</v>
      </c>
      <c r="J567" s="99"/>
      <c r="K567" s="161" t="s">
        <v>484</v>
      </c>
      <c r="L567" s="136" t="s">
        <v>723</v>
      </c>
      <c r="M567" s="135" t="n">
        <v>41</v>
      </c>
      <c r="N567" s="97" t="n">
        <f aca="false">(D567*G567)*B567</f>
        <v>0</v>
      </c>
    </row>
    <row r="568" customFormat="false" ht="12.75" hidden="false" customHeight="false" outlineLevel="0" collapsed="false">
      <c r="A568" s="160" t="n">
        <v>10144</v>
      </c>
      <c r="B568" s="194"/>
      <c r="C568" s="99" t="s">
        <v>29</v>
      </c>
      <c r="D568" s="99" t="n">
        <v>20</v>
      </c>
      <c r="E568" s="99" t="n">
        <v>2</v>
      </c>
      <c r="F568" s="89" t="n">
        <f aca="false">G568*130</f>
        <v>145.6</v>
      </c>
      <c r="G568" s="181" t="n">
        <v>1.12</v>
      </c>
      <c r="H568" s="91" t="n">
        <v>1</v>
      </c>
      <c r="I568" s="92" t="s">
        <v>30</v>
      </c>
      <c r="J568" s="99"/>
      <c r="K568" s="161" t="s">
        <v>724</v>
      </c>
      <c r="L568" s="136" t="s">
        <v>723</v>
      </c>
      <c r="M568" s="135" t="n">
        <v>41</v>
      </c>
      <c r="N568" s="97" t="n">
        <f aca="false">(D568*G568)*B568</f>
        <v>0</v>
      </c>
    </row>
    <row r="569" customFormat="false" ht="12.75" hidden="false" customHeight="false" outlineLevel="0" collapsed="false">
      <c r="A569" s="160" t="n">
        <v>10151</v>
      </c>
      <c r="B569" s="194"/>
      <c r="C569" s="99" t="s">
        <v>29</v>
      </c>
      <c r="D569" s="99" t="n">
        <v>20</v>
      </c>
      <c r="E569" s="99" t="n">
        <v>1</v>
      </c>
      <c r="F569" s="89" t="n">
        <f aca="false">G569*130</f>
        <v>98.8</v>
      </c>
      <c r="G569" s="181" t="n">
        <v>0.76</v>
      </c>
      <c r="H569" s="91" t="n">
        <v>1</v>
      </c>
      <c r="I569" s="92" t="s">
        <v>30</v>
      </c>
      <c r="J569" s="99"/>
      <c r="K569" s="161" t="s">
        <v>725</v>
      </c>
      <c r="L569" s="136" t="s">
        <v>723</v>
      </c>
      <c r="M569" s="96" t="n">
        <v>41</v>
      </c>
      <c r="N569" s="97" t="n">
        <f aca="false">(D569*G569)*B569</f>
        <v>0</v>
      </c>
    </row>
    <row r="570" customFormat="false" ht="12.75" hidden="false" customHeight="false" outlineLevel="0" collapsed="false">
      <c r="A570" s="160"/>
      <c r="B570" s="173"/>
      <c r="C570" s="140"/>
      <c r="D570" s="140"/>
      <c r="E570" s="198"/>
      <c r="F570" s="89" t="n">
        <f aca="false">G570*130</f>
        <v>0</v>
      </c>
      <c r="G570" s="181"/>
      <c r="H570" s="142"/>
      <c r="I570" s="189"/>
      <c r="J570" s="99"/>
      <c r="K570" s="199" t="s">
        <v>726</v>
      </c>
      <c r="L570" s="136"/>
      <c r="M570" s="135"/>
      <c r="N570" s="97" t="s">
        <v>5</v>
      </c>
    </row>
    <row r="571" customFormat="false" ht="12.75" hidden="false" customHeight="false" outlineLevel="0" collapsed="false">
      <c r="A571" s="160" t="n">
        <v>10381</v>
      </c>
      <c r="B571" s="201"/>
      <c r="C571" s="99" t="s">
        <v>29</v>
      </c>
      <c r="D571" s="99" t="n">
        <v>15</v>
      </c>
      <c r="E571" s="99" t="n">
        <v>1</v>
      </c>
      <c r="F571" s="89" t="n">
        <f aca="false">G571*130</f>
        <v>128.7</v>
      </c>
      <c r="G571" s="181" t="n">
        <v>0.99</v>
      </c>
      <c r="H571" s="91" t="n">
        <v>1</v>
      </c>
      <c r="I571" s="92" t="s">
        <v>30</v>
      </c>
      <c r="J571" s="99"/>
      <c r="K571" s="161" t="s">
        <v>727</v>
      </c>
      <c r="L571" s="136" t="s">
        <v>698</v>
      </c>
      <c r="M571" s="96" t="n">
        <v>41</v>
      </c>
      <c r="N571" s="97" t="n">
        <f aca="false">(D571*G571)*B571</f>
        <v>0</v>
      </c>
    </row>
    <row r="572" customFormat="false" ht="12.75" hidden="false" customHeight="false" outlineLevel="0" collapsed="false">
      <c r="A572" s="160" t="n">
        <v>10383</v>
      </c>
      <c r="B572" s="194"/>
      <c r="C572" s="99" t="s">
        <v>29</v>
      </c>
      <c r="D572" s="99" t="n">
        <v>15</v>
      </c>
      <c r="E572" s="99" t="n">
        <v>1</v>
      </c>
      <c r="F572" s="89" t="n">
        <f aca="false">G572*130</f>
        <v>128.7</v>
      </c>
      <c r="G572" s="181" t="n">
        <v>0.99</v>
      </c>
      <c r="H572" s="91" t="n">
        <v>1</v>
      </c>
      <c r="I572" s="92" t="s">
        <v>30</v>
      </c>
      <c r="J572" s="99"/>
      <c r="K572" s="161" t="s">
        <v>728</v>
      </c>
      <c r="L572" s="136" t="s">
        <v>698</v>
      </c>
      <c r="M572" s="96" t="n">
        <v>42</v>
      </c>
      <c r="N572" s="97" t="n">
        <f aca="false">(D572*G572)*B572</f>
        <v>0</v>
      </c>
    </row>
    <row r="573" customFormat="false" ht="12.75" hidden="false" customHeight="false" outlineLevel="0" collapsed="false">
      <c r="A573" s="160" t="n">
        <v>10384</v>
      </c>
      <c r="B573" s="194"/>
      <c r="C573" s="99" t="s">
        <v>29</v>
      </c>
      <c r="D573" s="99" t="n">
        <v>15</v>
      </c>
      <c r="E573" s="99" t="n">
        <v>1</v>
      </c>
      <c r="F573" s="89" t="n">
        <f aca="false">G573*130</f>
        <v>128.7</v>
      </c>
      <c r="G573" s="181" t="n">
        <v>0.99</v>
      </c>
      <c r="H573" s="91" t="n">
        <v>1</v>
      </c>
      <c r="I573" s="92" t="s">
        <v>30</v>
      </c>
      <c r="J573" s="99"/>
      <c r="K573" s="161" t="s">
        <v>729</v>
      </c>
      <c r="L573" s="136" t="s">
        <v>698</v>
      </c>
      <c r="M573" s="96" t="n">
        <v>42</v>
      </c>
      <c r="N573" s="97" t="n">
        <f aca="false">(D573*G573)*B573</f>
        <v>0</v>
      </c>
    </row>
    <row r="574" customFormat="false" ht="12.75" hidden="false" customHeight="false" outlineLevel="0" collapsed="false">
      <c r="A574" s="160" t="n">
        <v>10385</v>
      </c>
      <c r="B574" s="194"/>
      <c r="C574" s="99" t="s">
        <v>29</v>
      </c>
      <c r="D574" s="99" t="n">
        <v>15</v>
      </c>
      <c r="E574" s="99" t="n">
        <v>1</v>
      </c>
      <c r="F574" s="89" t="n">
        <f aca="false">G574*130</f>
        <v>124.8</v>
      </c>
      <c r="G574" s="181" t="n">
        <v>0.96</v>
      </c>
      <c r="H574" s="91" t="n">
        <v>1</v>
      </c>
      <c r="I574" s="92" t="s">
        <v>30</v>
      </c>
      <c r="J574" s="99"/>
      <c r="K574" s="161" t="s">
        <v>730</v>
      </c>
      <c r="L574" s="136" t="s">
        <v>698</v>
      </c>
      <c r="M574" s="96" t="n">
        <v>42</v>
      </c>
      <c r="N574" s="97" t="n">
        <f aca="false">(D574*G574)*B574</f>
        <v>0</v>
      </c>
    </row>
    <row r="575" customFormat="false" ht="12.75" hidden="false" customHeight="false" outlineLevel="0" collapsed="false">
      <c r="A575" s="160" t="n">
        <v>10386</v>
      </c>
      <c r="B575" s="194"/>
      <c r="C575" s="99" t="s">
        <v>29</v>
      </c>
      <c r="D575" s="99" t="n">
        <v>15</v>
      </c>
      <c r="E575" s="99" t="n">
        <v>1</v>
      </c>
      <c r="F575" s="89" t="n">
        <f aca="false">G575*130</f>
        <v>128.7</v>
      </c>
      <c r="G575" s="181" t="n">
        <v>0.99</v>
      </c>
      <c r="H575" s="91" t="n">
        <v>1</v>
      </c>
      <c r="I575" s="92" t="s">
        <v>30</v>
      </c>
      <c r="J575" s="99"/>
      <c r="K575" s="161" t="s">
        <v>731</v>
      </c>
      <c r="L575" s="136" t="s">
        <v>698</v>
      </c>
      <c r="M575" s="96" t="n">
        <v>42</v>
      </c>
      <c r="N575" s="97" t="n">
        <f aca="false">(D575*G575)*B575</f>
        <v>0</v>
      </c>
    </row>
    <row r="576" customFormat="false" ht="12.75" hidden="false" customHeight="false" outlineLevel="0" collapsed="false">
      <c r="A576" s="160" t="n">
        <v>10387</v>
      </c>
      <c r="B576" s="194"/>
      <c r="C576" s="99" t="s">
        <v>29</v>
      </c>
      <c r="D576" s="99" t="n">
        <v>15</v>
      </c>
      <c r="E576" s="99" t="n">
        <v>1</v>
      </c>
      <c r="F576" s="89" t="n">
        <f aca="false">G576*130</f>
        <v>124.8</v>
      </c>
      <c r="G576" s="181" t="n">
        <v>0.96</v>
      </c>
      <c r="H576" s="91" t="n">
        <v>1</v>
      </c>
      <c r="I576" s="92" t="s">
        <v>30</v>
      </c>
      <c r="J576" s="99"/>
      <c r="K576" s="161" t="s">
        <v>732</v>
      </c>
      <c r="L576" s="136" t="s">
        <v>698</v>
      </c>
      <c r="M576" s="96" t="n">
        <v>42</v>
      </c>
      <c r="N576" s="97" t="n">
        <f aca="false">(D576*G576)*B576</f>
        <v>0</v>
      </c>
    </row>
    <row r="577" customFormat="false" ht="12.75" hidden="false" customHeight="false" outlineLevel="0" collapsed="false">
      <c r="A577" s="160" t="n">
        <v>10396</v>
      </c>
      <c r="B577" s="194"/>
      <c r="C577" s="99" t="s">
        <v>29</v>
      </c>
      <c r="D577" s="99" t="n">
        <v>15</v>
      </c>
      <c r="E577" s="99" t="n">
        <v>1</v>
      </c>
      <c r="F577" s="89" t="n">
        <f aca="false">G577*130</f>
        <v>124.8</v>
      </c>
      <c r="G577" s="181" t="n">
        <v>0.96</v>
      </c>
      <c r="H577" s="91" t="n">
        <v>1</v>
      </c>
      <c r="I577" s="92" t="s">
        <v>30</v>
      </c>
      <c r="J577" s="99"/>
      <c r="K577" s="161" t="s">
        <v>733</v>
      </c>
      <c r="L577" s="136" t="s">
        <v>698</v>
      </c>
      <c r="M577" s="96" t="n">
        <v>42</v>
      </c>
      <c r="N577" s="97" t="n">
        <f aca="false">(D577*G577)*B577</f>
        <v>0</v>
      </c>
    </row>
    <row r="578" customFormat="false" ht="12.75" hidden="false" customHeight="false" outlineLevel="0" collapsed="false">
      <c r="A578" s="160"/>
      <c r="B578" s="140"/>
      <c r="C578" s="140"/>
      <c r="D578" s="140"/>
      <c r="E578" s="198"/>
      <c r="F578" s="89" t="n">
        <f aca="false">G578*130</f>
        <v>0</v>
      </c>
      <c r="G578" s="181"/>
      <c r="H578" s="142"/>
      <c r="I578" s="189"/>
      <c r="J578" s="99"/>
      <c r="K578" s="199" t="s">
        <v>734</v>
      </c>
      <c r="L578" s="136"/>
      <c r="M578" s="135"/>
      <c r="N578" s="97" t="s">
        <v>5</v>
      </c>
    </row>
    <row r="579" customFormat="false" ht="12.75" hidden="false" customHeight="false" outlineLevel="0" collapsed="false">
      <c r="A579" s="160" t="n">
        <v>10470</v>
      </c>
      <c r="B579" s="201"/>
      <c r="C579" s="99" t="s">
        <v>29</v>
      </c>
      <c r="D579" s="99" t="n">
        <v>15</v>
      </c>
      <c r="E579" s="99" t="n">
        <v>1</v>
      </c>
      <c r="F579" s="89" t="n">
        <f aca="false">G579*130</f>
        <v>110.5</v>
      </c>
      <c r="G579" s="181" t="n">
        <v>0.85</v>
      </c>
      <c r="H579" s="91" t="n">
        <v>1</v>
      </c>
      <c r="I579" s="92" t="s">
        <v>30</v>
      </c>
      <c r="J579" s="99"/>
      <c r="K579" s="161" t="s">
        <v>735</v>
      </c>
      <c r="L579" s="136" t="s">
        <v>698</v>
      </c>
      <c r="M579" s="96" t="n">
        <v>42</v>
      </c>
      <c r="N579" s="97" t="n">
        <f aca="false">(D579*G579)*B579</f>
        <v>0</v>
      </c>
    </row>
    <row r="580" customFormat="false" ht="12.75" hidden="false" customHeight="false" outlineLevel="0" collapsed="false">
      <c r="A580" s="160"/>
      <c r="B580" s="140"/>
      <c r="C580" s="140"/>
      <c r="D580" s="140"/>
      <c r="E580" s="198"/>
      <c r="F580" s="89" t="n">
        <f aca="false">G580*130</f>
        <v>0</v>
      </c>
      <c r="G580" s="181"/>
      <c r="H580" s="142"/>
      <c r="I580" s="189"/>
      <c r="J580" s="99"/>
      <c r="K580" s="199" t="s">
        <v>736</v>
      </c>
      <c r="L580" s="136"/>
      <c r="M580" s="135"/>
      <c r="N580" s="97" t="s">
        <v>5</v>
      </c>
    </row>
    <row r="581" customFormat="false" ht="12.75" hidden="false" customHeight="false" outlineLevel="0" collapsed="false">
      <c r="A581" s="160" t="n">
        <v>10443</v>
      </c>
      <c r="B581" s="201"/>
      <c r="C581" s="99" t="s">
        <v>29</v>
      </c>
      <c r="D581" s="99" t="n">
        <v>15</v>
      </c>
      <c r="E581" s="99" t="n">
        <v>1</v>
      </c>
      <c r="F581" s="89" t="n">
        <f aca="false">G581*130</f>
        <v>101.4</v>
      </c>
      <c r="G581" s="181" t="n">
        <v>0.78</v>
      </c>
      <c r="H581" s="91" t="n">
        <v>1</v>
      </c>
      <c r="I581" s="92" t="s">
        <v>30</v>
      </c>
      <c r="J581" s="99"/>
      <c r="K581" s="161" t="s">
        <v>737</v>
      </c>
      <c r="L581" s="136" t="s">
        <v>698</v>
      </c>
      <c r="M581" s="96" t="n">
        <v>42</v>
      </c>
      <c r="N581" s="97" t="n">
        <f aca="false">(D581*G581)*B581</f>
        <v>0</v>
      </c>
    </row>
    <row r="582" customFormat="false" ht="12.75" hidden="false" customHeight="false" outlineLevel="0" collapsed="false">
      <c r="A582" s="160" t="n">
        <v>10444</v>
      </c>
      <c r="B582" s="201"/>
      <c r="C582" s="99" t="s">
        <v>29</v>
      </c>
      <c r="D582" s="99" t="n">
        <v>15</v>
      </c>
      <c r="E582" s="99" t="n">
        <v>1</v>
      </c>
      <c r="F582" s="89" t="n">
        <f aca="false">G582*130</f>
        <v>131.3</v>
      </c>
      <c r="G582" s="181" t="n">
        <v>1.01</v>
      </c>
      <c r="H582" s="91" t="n">
        <v>1</v>
      </c>
      <c r="I582" s="92" t="s">
        <v>30</v>
      </c>
      <c r="J582" s="99"/>
      <c r="K582" s="161" t="s">
        <v>738</v>
      </c>
      <c r="L582" s="136" t="s">
        <v>698</v>
      </c>
      <c r="M582" s="96" t="n">
        <v>42</v>
      </c>
      <c r="N582" s="97" t="n">
        <f aca="false">(D582*G582)*B582</f>
        <v>0</v>
      </c>
    </row>
    <row r="583" customFormat="false" ht="12.75" hidden="false" customHeight="false" outlineLevel="0" collapsed="false">
      <c r="A583" s="160"/>
      <c r="B583" s="173"/>
      <c r="C583" s="140"/>
      <c r="D583" s="140"/>
      <c r="E583" s="198"/>
      <c r="F583" s="89" t="n">
        <f aca="false">G583*130</f>
        <v>0</v>
      </c>
      <c r="G583" s="181"/>
      <c r="H583" s="142"/>
      <c r="I583" s="189"/>
      <c r="J583" s="99"/>
      <c r="K583" s="199" t="s">
        <v>739</v>
      </c>
      <c r="L583" s="136"/>
      <c r="M583" s="135"/>
      <c r="N583" s="97" t="s">
        <v>5</v>
      </c>
    </row>
    <row r="584" customFormat="false" ht="12.75" hidden="false" customHeight="false" outlineLevel="0" collapsed="false">
      <c r="A584" s="160" t="n">
        <v>10401</v>
      </c>
      <c r="B584" s="201"/>
      <c r="C584" s="99" t="s">
        <v>29</v>
      </c>
      <c r="D584" s="99" t="n">
        <v>10</v>
      </c>
      <c r="E584" s="99" t="n">
        <v>1</v>
      </c>
      <c r="F584" s="89" t="n">
        <f aca="false">G584*130</f>
        <v>185.9</v>
      </c>
      <c r="G584" s="181" t="n">
        <v>1.43</v>
      </c>
      <c r="H584" s="91" t="n">
        <v>1</v>
      </c>
      <c r="I584" s="92" t="s">
        <v>30</v>
      </c>
      <c r="J584" s="99"/>
      <c r="K584" s="161" t="s">
        <v>740</v>
      </c>
      <c r="L584" s="136" t="s">
        <v>741</v>
      </c>
      <c r="M584" s="96" t="n">
        <v>42</v>
      </c>
      <c r="N584" s="97" t="n">
        <f aca="false">(D584*G584)*B584</f>
        <v>0</v>
      </c>
    </row>
    <row r="585" customFormat="false" ht="12.75" hidden="false" customHeight="false" outlineLevel="0" collapsed="false">
      <c r="A585" s="160" t="n">
        <v>10402</v>
      </c>
      <c r="B585" s="201"/>
      <c r="C585" s="118" t="s">
        <v>29</v>
      </c>
      <c r="D585" s="118" t="n">
        <v>10</v>
      </c>
      <c r="E585" s="118" t="n">
        <v>1</v>
      </c>
      <c r="F585" s="89" t="n">
        <f aca="false">G585*130</f>
        <v>276.9</v>
      </c>
      <c r="G585" s="202" t="n">
        <v>2.13</v>
      </c>
      <c r="H585" s="113" t="n">
        <v>1</v>
      </c>
      <c r="I585" s="114" t="s">
        <v>30</v>
      </c>
      <c r="J585" s="118"/>
      <c r="K585" s="165" t="s">
        <v>742</v>
      </c>
      <c r="L585" s="132" t="s">
        <v>741</v>
      </c>
      <c r="M585" s="96" t="n">
        <v>42</v>
      </c>
      <c r="N585" s="97" t="n">
        <f aca="false">(D585*G585)*B585</f>
        <v>0</v>
      </c>
    </row>
    <row r="586" customFormat="false" ht="12.75" hidden="false" customHeight="false" outlineLevel="0" collapsed="false">
      <c r="A586" s="160" t="n">
        <v>10403</v>
      </c>
      <c r="B586" s="194"/>
      <c r="C586" s="118" t="s">
        <v>29</v>
      </c>
      <c r="D586" s="118" t="n">
        <v>10</v>
      </c>
      <c r="E586" s="118" t="n">
        <v>1</v>
      </c>
      <c r="F586" s="89" t="n">
        <f aca="false">G586*130</f>
        <v>176.8</v>
      </c>
      <c r="G586" s="202" t="n">
        <v>1.36</v>
      </c>
      <c r="H586" s="113" t="n">
        <v>1</v>
      </c>
      <c r="I586" s="114" t="s">
        <v>30</v>
      </c>
      <c r="J586" s="118"/>
      <c r="K586" s="165" t="s">
        <v>743</v>
      </c>
      <c r="L586" s="203" t="s">
        <v>741</v>
      </c>
      <c r="M586" s="96" t="n">
        <v>42</v>
      </c>
      <c r="N586" s="97" t="n">
        <f aca="false">(D586*G586)*B586</f>
        <v>0</v>
      </c>
    </row>
    <row r="587" customFormat="false" ht="12.75" hidden="false" customHeight="false" outlineLevel="0" collapsed="false">
      <c r="A587" s="160" t="n">
        <v>10405</v>
      </c>
      <c r="B587" s="194"/>
      <c r="C587" s="118" t="s">
        <v>29</v>
      </c>
      <c r="D587" s="118" t="n">
        <v>10</v>
      </c>
      <c r="E587" s="118" t="n">
        <v>1</v>
      </c>
      <c r="F587" s="89" t="n">
        <f aca="false">G587*130</f>
        <v>231.4</v>
      </c>
      <c r="G587" s="202" t="n">
        <v>1.78</v>
      </c>
      <c r="H587" s="113" t="n">
        <v>1</v>
      </c>
      <c r="I587" s="114" t="s">
        <v>30</v>
      </c>
      <c r="J587" s="118"/>
      <c r="K587" s="165" t="s">
        <v>502</v>
      </c>
      <c r="L587" s="132" t="s">
        <v>741</v>
      </c>
      <c r="M587" s="96" t="n">
        <v>42</v>
      </c>
      <c r="N587" s="97" t="n">
        <f aca="false">(D587*G587)*B587</f>
        <v>0</v>
      </c>
    </row>
    <row r="588" customFormat="false" ht="12.75" hidden="false" customHeight="false" outlineLevel="0" collapsed="false">
      <c r="A588" s="160" t="n">
        <v>10406</v>
      </c>
      <c r="B588" s="194"/>
      <c r="C588" s="118" t="s">
        <v>29</v>
      </c>
      <c r="D588" s="118" t="n">
        <v>10</v>
      </c>
      <c r="E588" s="118" t="n">
        <v>1</v>
      </c>
      <c r="F588" s="89" t="n">
        <f aca="false">G588*130</f>
        <v>167.7</v>
      </c>
      <c r="G588" s="202" t="n">
        <v>1.29</v>
      </c>
      <c r="H588" s="113" t="n">
        <v>1</v>
      </c>
      <c r="I588" s="114" t="s">
        <v>30</v>
      </c>
      <c r="J588" s="118"/>
      <c r="K588" s="165" t="s">
        <v>744</v>
      </c>
      <c r="L588" s="132" t="s">
        <v>741</v>
      </c>
      <c r="M588" s="96" t="n">
        <v>42</v>
      </c>
      <c r="N588" s="97" t="n">
        <f aca="false">(D588*G588)*B588</f>
        <v>0</v>
      </c>
    </row>
    <row r="589" customFormat="false" ht="18" hidden="false" customHeight="false" outlineLevel="0" collapsed="false">
      <c r="A589" s="157"/>
      <c r="B589" s="140"/>
      <c r="C589" s="204"/>
      <c r="D589" s="205"/>
      <c r="E589" s="206"/>
      <c r="F589" s="89"/>
      <c r="G589" s="207"/>
      <c r="H589" s="208"/>
      <c r="I589" s="209"/>
      <c r="J589" s="210" t="s">
        <v>745</v>
      </c>
      <c r="K589" s="210"/>
      <c r="L589" s="160"/>
      <c r="M589" s="211"/>
      <c r="N589" s="75" t="s">
        <v>5</v>
      </c>
    </row>
    <row r="590" customFormat="false" ht="12.75" hidden="false" customHeight="false" outlineLevel="0" collapsed="false">
      <c r="A590" s="157"/>
      <c r="B590" s="140"/>
      <c r="C590" s="204"/>
      <c r="D590" s="205"/>
      <c r="E590" s="206"/>
      <c r="F590" s="89"/>
      <c r="G590" s="207"/>
      <c r="H590" s="208"/>
      <c r="I590" s="209"/>
      <c r="J590" s="160"/>
      <c r="K590" s="128" t="s">
        <v>27</v>
      </c>
      <c r="L590" s="160"/>
      <c r="M590" s="211"/>
      <c r="N590" s="75" t="s">
        <v>5</v>
      </c>
    </row>
    <row r="591" customFormat="false" ht="12.75" hidden="false" customHeight="false" outlineLevel="0" collapsed="false">
      <c r="A591" s="98" t="s">
        <v>746</v>
      </c>
      <c r="B591" s="147"/>
      <c r="C591" s="118" t="s">
        <v>29</v>
      </c>
      <c r="D591" s="118" t="n">
        <v>15</v>
      </c>
      <c r="E591" s="153" t="n">
        <v>10</v>
      </c>
      <c r="F591" s="89" t="n">
        <f aca="false">G591*130</f>
        <v>137.8</v>
      </c>
      <c r="G591" s="119" t="n">
        <v>1.06</v>
      </c>
      <c r="H591" s="113" t="n">
        <v>1</v>
      </c>
      <c r="I591" s="114" t="s">
        <v>30</v>
      </c>
      <c r="J591" s="120" t="s">
        <v>31</v>
      </c>
      <c r="K591" s="121" t="s">
        <v>747</v>
      </c>
      <c r="L591" s="132" t="s">
        <v>441</v>
      </c>
      <c r="M591" s="135" t="n">
        <v>45</v>
      </c>
      <c r="N591" s="97" t="n">
        <f aca="false">(D591*G591)*B591</f>
        <v>0</v>
      </c>
    </row>
    <row r="592" customFormat="false" ht="12.75" hidden="false" customHeight="false" outlineLevel="0" collapsed="false">
      <c r="A592" s="98" t="s">
        <v>748</v>
      </c>
      <c r="B592" s="147"/>
      <c r="C592" s="118" t="s">
        <v>29</v>
      </c>
      <c r="D592" s="118" t="n">
        <v>15</v>
      </c>
      <c r="E592" s="153" t="n">
        <v>10</v>
      </c>
      <c r="F592" s="89" t="n">
        <f aca="false">G592*130</f>
        <v>146.9</v>
      </c>
      <c r="G592" s="119" t="n">
        <v>1.13</v>
      </c>
      <c r="H592" s="113" t="n">
        <v>1</v>
      </c>
      <c r="I592" s="114" t="s">
        <v>30</v>
      </c>
      <c r="J592" s="120" t="s">
        <v>31</v>
      </c>
      <c r="K592" s="121" t="s">
        <v>749</v>
      </c>
      <c r="L592" s="132" t="s">
        <v>441</v>
      </c>
      <c r="M592" s="135" t="n">
        <v>45</v>
      </c>
      <c r="N592" s="97" t="n">
        <f aca="false">(D592*G592)*B592</f>
        <v>0</v>
      </c>
    </row>
    <row r="593" customFormat="false" ht="12.75" hidden="false" customHeight="false" outlineLevel="0" collapsed="false">
      <c r="A593" s="98" t="s">
        <v>750</v>
      </c>
      <c r="B593" s="147"/>
      <c r="C593" s="118" t="s">
        <v>29</v>
      </c>
      <c r="D593" s="118" t="n">
        <v>15</v>
      </c>
      <c r="E593" s="153" t="n">
        <v>10</v>
      </c>
      <c r="F593" s="89" t="n">
        <f aca="false">G593*130</f>
        <v>137.8</v>
      </c>
      <c r="G593" s="119" t="n">
        <v>1.06</v>
      </c>
      <c r="H593" s="113" t="n">
        <v>1</v>
      </c>
      <c r="I593" s="114" t="s">
        <v>30</v>
      </c>
      <c r="J593" s="120" t="s">
        <v>31</v>
      </c>
      <c r="K593" s="121" t="s">
        <v>751</v>
      </c>
      <c r="L593" s="132" t="s">
        <v>441</v>
      </c>
      <c r="M593" s="135" t="n">
        <v>45</v>
      </c>
      <c r="N593" s="97" t="n">
        <f aca="false">(D593*G593)*B593</f>
        <v>0</v>
      </c>
    </row>
    <row r="594" customFormat="false" ht="12.75" hidden="false" customHeight="false" outlineLevel="0" collapsed="false">
      <c r="A594" s="98" t="s">
        <v>752</v>
      </c>
      <c r="B594" s="147"/>
      <c r="C594" s="118" t="s">
        <v>29</v>
      </c>
      <c r="D594" s="118" t="n">
        <v>15</v>
      </c>
      <c r="E594" s="153" t="n">
        <v>10</v>
      </c>
      <c r="F594" s="89" t="n">
        <f aca="false">G594*130</f>
        <v>132.6</v>
      </c>
      <c r="G594" s="119" t="n">
        <v>1.02</v>
      </c>
      <c r="H594" s="113" t="n">
        <v>1</v>
      </c>
      <c r="I594" s="114" t="s">
        <v>30</v>
      </c>
      <c r="J594" s="120" t="s">
        <v>31</v>
      </c>
      <c r="K594" s="121" t="s">
        <v>753</v>
      </c>
      <c r="L594" s="132" t="s">
        <v>441</v>
      </c>
      <c r="M594" s="135" t="n">
        <v>45</v>
      </c>
      <c r="N594" s="97" t="n">
        <f aca="false">(D594*G594)*B594</f>
        <v>0</v>
      </c>
    </row>
    <row r="595" customFormat="false" ht="12.75" hidden="false" customHeight="false" outlineLevel="0" collapsed="false">
      <c r="A595" s="98" t="s">
        <v>754</v>
      </c>
      <c r="B595" s="147"/>
      <c r="C595" s="118" t="s">
        <v>29</v>
      </c>
      <c r="D595" s="118" t="n">
        <v>15</v>
      </c>
      <c r="E595" s="153" t="n">
        <v>10</v>
      </c>
      <c r="F595" s="89" t="n">
        <f aca="false">G595*130</f>
        <v>154.7</v>
      </c>
      <c r="G595" s="119" t="n">
        <v>1.19</v>
      </c>
      <c r="H595" s="113" t="n">
        <v>1</v>
      </c>
      <c r="I595" s="114" t="s">
        <v>30</v>
      </c>
      <c r="J595" s="120" t="s">
        <v>31</v>
      </c>
      <c r="K595" s="121" t="s">
        <v>755</v>
      </c>
      <c r="L595" s="132" t="s">
        <v>441</v>
      </c>
      <c r="M595" s="135" t="n">
        <v>45</v>
      </c>
      <c r="N595" s="97" t="n">
        <f aca="false">(D595*G595)*B595</f>
        <v>0</v>
      </c>
    </row>
    <row r="596" customFormat="false" ht="12.75" hidden="false" customHeight="false" outlineLevel="0" collapsed="false">
      <c r="A596" s="98" t="s">
        <v>756</v>
      </c>
      <c r="B596" s="147"/>
      <c r="C596" s="118" t="s">
        <v>29</v>
      </c>
      <c r="D596" s="118" t="n">
        <v>15</v>
      </c>
      <c r="E596" s="153" t="n">
        <v>10</v>
      </c>
      <c r="F596" s="89" t="n">
        <f aca="false">G596*130</f>
        <v>132.6</v>
      </c>
      <c r="G596" s="119" t="n">
        <v>1.02</v>
      </c>
      <c r="H596" s="113" t="n">
        <v>1</v>
      </c>
      <c r="I596" s="114" t="s">
        <v>30</v>
      </c>
      <c r="J596" s="120" t="s">
        <v>31</v>
      </c>
      <c r="K596" s="121" t="s">
        <v>757</v>
      </c>
      <c r="L596" s="132" t="s">
        <v>441</v>
      </c>
      <c r="M596" s="135" t="n">
        <v>45</v>
      </c>
      <c r="N596" s="97" t="n">
        <f aca="false">(D596*G596)*B596</f>
        <v>0</v>
      </c>
    </row>
    <row r="597" customFormat="false" ht="12.75" hidden="false" customHeight="false" outlineLevel="0" collapsed="false">
      <c r="A597" s="85" t="s">
        <v>758</v>
      </c>
      <c r="B597" s="147"/>
      <c r="C597" s="110" t="s">
        <v>29</v>
      </c>
      <c r="D597" s="110" t="n">
        <v>15</v>
      </c>
      <c r="E597" s="111" t="n">
        <v>10</v>
      </c>
      <c r="F597" s="89" t="n">
        <f aca="false">G597*130</f>
        <v>146.9</v>
      </c>
      <c r="G597" s="119" t="n">
        <v>1.13</v>
      </c>
      <c r="H597" s="113" t="n">
        <v>1</v>
      </c>
      <c r="I597" s="114" t="s">
        <v>30</v>
      </c>
      <c r="J597" s="115" t="s">
        <v>759</v>
      </c>
      <c r="K597" s="116" t="s">
        <v>760</v>
      </c>
      <c r="L597" s="117" t="s">
        <v>441</v>
      </c>
      <c r="M597" s="135" t="n">
        <v>45</v>
      </c>
      <c r="N597" s="97" t="n">
        <f aca="false">(D597*G597)*B597</f>
        <v>0</v>
      </c>
    </row>
    <row r="598" customFormat="false" ht="12.75" hidden="false" customHeight="false" outlineLevel="0" collapsed="false">
      <c r="A598" s="98" t="s">
        <v>761</v>
      </c>
      <c r="B598" s="147"/>
      <c r="C598" s="118" t="s">
        <v>29</v>
      </c>
      <c r="D598" s="118" t="n">
        <v>15</v>
      </c>
      <c r="E598" s="153" t="n">
        <v>10</v>
      </c>
      <c r="F598" s="89" t="n">
        <f aca="false">G598*130</f>
        <v>132.6</v>
      </c>
      <c r="G598" s="119" t="n">
        <v>1.02</v>
      </c>
      <c r="H598" s="113" t="n">
        <v>1</v>
      </c>
      <c r="I598" s="114" t="s">
        <v>30</v>
      </c>
      <c r="J598" s="120" t="s">
        <v>31</v>
      </c>
      <c r="K598" s="121" t="s">
        <v>762</v>
      </c>
      <c r="L598" s="132" t="s">
        <v>441</v>
      </c>
      <c r="M598" s="135" t="n">
        <v>45</v>
      </c>
      <c r="N598" s="97" t="n">
        <f aca="false">(D598*G598)*B598</f>
        <v>0</v>
      </c>
    </row>
    <row r="599" customFormat="false" ht="12.75" hidden="false" customHeight="false" outlineLevel="0" collapsed="false">
      <c r="A599" s="98" t="s">
        <v>763</v>
      </c>
      <c r="B599" s="147"/>
      <c r="C599" s="118" t="s">
        <v>29</v>
      </c>
      <c r="D599" s="118" t="n">
        <v>15</v>
      </c>
      <c r="E599" s="153" t="n">
        <v>10</v>
      </c>
      <c r="F599" s="89" t="n">
        <f aca="false">G599*130</f>
        <v>172.9</v>
      </c>
      <c r="G599" s="119" t="n">
        <v>1.33</v>
      </c>
      <c r="H599" s="113" t="n">
        <v>1</v>
      </c>
      <c r="I599" s="114" t="s">
        <v>30</v>
      </c>
      <c r="J599" s="120" t="s">
        <v>165</v>
      </c>
      <c r="K599" s="121" t="s">
        <v>764</v>
      </c>
      <c r="L599" s="132" t="s">
        <v>441</v>
      </c>
      <c r="M599" s="135" t="n">
        <v>45</v>
      </c>
      <c r="N599" s="97" t="n">
        <f aca="false">(D599*G599)*B599</f>
        <v>0</v>
      </c>
    </row>
    <row r="600" customFormat="false" ht="12.75" hidden="false" customHeight="false" outlineLevel="0" collapsed="false">
      <c r="A600" s="98" t="s">
        <v>765</v>
      </c>
      <c r="B600" s="147"/>
      <c r="C600" s="118" t="s">
        <v>29</v>
      </c>
      <c r="D600" s="118" t="n">
        <v>15</v>
      </c>
      <c r="E600" s="153" t="n">
        <v>10</v>
      </c>
      <c r="F600" s="89" t="n">
        <f aca="false">G600*130</f>
        <v>156</v>
      </c>
      <c r="G600" s="119" t="n">
        <v>1.2</v>
      </c>
      <c r="H600" s="113" t="n">
        <v>1</v>
      </c>
      <c r="I600" s="114" t="s">
        <v>30</v>
      </c>
      <c r="J600" s="120" t="s">
        <v>165</v>
      </c>
      <c r="K600" s="121" t="s">
        <v>766</v>
      </c>
      <c r="L600" s="132" t="s">
        <v>441</v>
      </c>
      <c r="M600" s="135" t="n">
        <v>45</v>
      </c>
      <c r="N600" s="97" t="n">
        <f aca="false">(D600*G600)*B600</f>
        <v>0</v>
      </c>
    </row>
    <row r="601" customFormat="false" ht="12.75" hidden="false" customHeight="false" outlineLevel="0" collapsed="false">
      <c r="A601" s="98" t="s">
        <v>767</v>
      </c>
      <c r="B601" s="147"/>
      <c r="C601" s="99" t="s">
        <v>29</v>
      </c>
      <c r="D601" s="99" t="n">
        <v>15</v>
      </c>
      <c r="E601" s="146" t="n">
        <v>10</v>
      </c>
      <c r="F601" s="89" t="n">
        <f aca="false">G601*130</f>
        <v>172.9</v>
      </c>
      <c r="G601" s="100" t="n">
        <v>1.33</v>
      </c>
      <c r="H601" s="91" t="n">
        <v>1</v>
      </c>
      <c r="I601" s="92" t="s">
        <v>30</v>
      </c>
      <c r="J601" s="101" t="s">
        <v>55</v>
      </c>
      <c r="K601" s="102" t="s">
        <v>56</v>
      </c>
      <c r="L601" s="136" t="s">
        <v>441</v>
      </c>
      <c r="M601" s="135" t="n">
        <v>45</v>
      </c>
      <c r="N601" s="97" t="n">
        <f aca="false">(D601*G601)*B601</f>
        <v>0</v>
      </c>
    </row>
    <row r="602" customFormat="false" ht="12.75" hidden="false" customHeight="false" outlineLevel="0" collapsed="false">
      <c r="A602" s="98" t="s">
        <v>768</v>
      </c>
      <c r="B602" s="147"/>
      <c r="C602" s="99" t="s">
        <v>29</v>
      </c>
      <c r="D602" s="99" t="n">
        <v>15</v>
      </c>
      <c r="E602" s="146" t="n">
        <v>10</v>
      </c>
      <c r="F602" s="89" t="n">
        <f aca="false">G602*130</f>
        <v>174.2</v>
      </c>
      <c r="G602" s="100" t="n">
        <v>1.34</v>
      </c>
      <c r="H602" s="91" t="n">
        <v>1</v>
      </c>
      <c r="I602" s="92" t="s">
        <v>30</v>
      </c>
      <c r="J602" s="101" t="s">
        <v>55</v>
      </c>
      <c r="K602" s="102" t="s">
        <v>769</v>
      </c>
      <c r="L602" s="136" t="s">
        <v>441</v>
      </c>
      <c r="M602" s="135" t="n">
        <v>45</v>
      </c>
      <c r="N602" s="97" t="n">
        <f aca="false">(D602*G602)*B602</f>
        <v>0</v>
      </c>
    </row>
    <row r="603" customFormat="false" ht="12.75" hidden="false" customHeight="false" outlineLevel="0" collapsed="false">
      <c r="A603" s="98" t="s">
        <v>770</v>
      </c>
      <c r="B603" s="147"/>
      <c r="C603" s="99" t="s">
        <v>29</v>
      </c>
      <c r="D603" s="99" t="n">
        <v>15</v>
      </c>
      <c r="E603" s="146" t="n">
        <v>10</v>
      </c>
      <c r="F603" s="89" t="n">
        <f aca="false">G603*130</f>
        <v>174.2</v>
      </c>
      <c r="G603" s="100" t="n">
        <v>1.34</v>
      </c>
      <c r="H603" s="91" t="n">
        <v>1</v>
      </c>
      <c r="I603" s="92" t="s">
        <v>30</v>
      </c>
      <c r="J603" s="101" t="s">
        <v>55</v>
      </c>
      <c r="K603" s="102" t="s">
        <v>169</v>
      </c>
      <c r="L603" s="136" t="s">
        <v>441</v>
      </c>
      <c r="M603" s="135" t="n">
        <v>45</v>
      </c>
      <c r="N603" s="97" t="n">
        <f aca="false">(D603*G603)*B603</f>
        <v>0</v>
      </c>
    </row>
    <row r="604" customFormat="false" ht="12.75" hidden="false" customHeight="false" outlineLevel="0" collapsed="false">
      <c r="A604" s="98" t="s">
        <v>771</v>
      </c>
      <c r="B604" s="147"/>
      <c r="C604" s="99" t="s">
        <v>29</v>
      </c>
      <c r="D604" s="99" t="n">
        <v>15</v>
      </c>
      <c r="E604" s="146" t="n">
        <v>10</v>
      </c>
      <c r="F604" s="89" t="n">
        <f aca="false">G604*130</f>
        <v>174.2</v>
      </c>
      <c r="G604" s="100" t="n">
        <v>1.34</v>
      </c>
      <c r="H604" s="91" t="n">
        <v>1</v>
      </c>
      <c r="I604" s="92" t="s">
        <v>30</v>
      </c>
      <c r="J604" s="101" t="s">
        <v>165</v>
      </c>
      <c r="K604" s="102" t="s">
        <v>772</v>
      </c>
      <c r="L604" s="136" t="s">
        <v>441</v>
      </c>
      <c r="M604" s="135" t="n">
        <v>45</v>
      </c>
      <c r="N604" s="97" t="n">
        <f aca="false">(D604*G604)*B604</f>
        <v>0</v>
      </c>
    </row>
    <row r="605" customFormat="false" ht="12.75" hidden="false" customHeight="false" outlineLevel="0" collapsed="false">
      <c r="A605" s="98" t="s">
        <v>773</v>
      </c>
      <c r="B605" s="86"/>
      <c r="C605" s="99" t="s">
        <v>29</v>
      </c>
      <c r="D605" s="99" t="n">
        <v>15</v>
      </c>
      <c r="E605" s="146" t="n">
        <v>10</v>
      </c>
      <c r="F605" s="89" t="n">
        <f aca="false">G605*130</f>
        <v>165.1</v>
      </c>
      <c r="G605" s="100" t="n">
        <v>1.27</v>
      </c>
      <c r="H605" s="91" t="n">
        <v>1</v>
      </c>
      <c r="I605" s="92" t="s">
        <v>30</v>
      </c>
      <c r="J605" s="101" t="s">
        <v>165</v>
      </c>
      <c r="K605" s="102" t="s">
        <v>774</v>
      </c>
      <c r="L605" s="136" t="s">
        <v>441</v>
      </c>
      <c r="M605" s="135" t="n">
        <v>45</v>
      </c>
      <c r="N605" s="97" t="n">
        <f aca="false">(D605*G605)*B605</f>
        <v>0</v>
      </c>
    </row>
    <row r="606" customFormat="false" ht="12.75" hidden="false" customHeight="false" outlineLevel="0" collapsed="false">
      <c r="A606" s="98" t="s">
        <v>775</v>
      </c>
      <c r="B606" s="86"/>
      <c r="C606" s="99" t="s">
        <v>29</v>
      </c>
      <c r="D606" s="99" t="n">
        <v>15</v>
      </c>
      <c r="E606" s="146" t="n">
        <v>10</v>
      </c>
      <c r="F606" s="89" t="n">
        <f aca="false">G606*130</f>
        <v>157.3</v>
      </c>
      <c r="G606" s="100" t="n">
        <v>1.21</v>
      </c>
      <c r="H606" s="91" t="n">
        <v>1</v>
      </c>
      <c r="I606" s="92" t="s">
        <v>30</v>
      </c>
      <c r="J606" s="101" t="s">
        <v>165</v>
      </c>
      <c r="K606" s="102" t="s">
        <v>776</v>
      </c>
      <c r="L606" s="136" t="s">
        <v>441</v>
      </c>
      <c r="M606" s="96" t="n">
        <v>45</v>
      </c>
      <c r="N606" s="97" t="n">
        <f aca="false">(D606*G606)*B606</f>
        <v>0</v>
      </c>
    </row>
    <row r="607" customFormat="false" ht="12.75" hidden="false" customHeight="false" outlineLevel="0" collapsed="false">
      <c r="A607" s="85" t="s">
        <v>777</v>
      </c>
      <c r="B607" s="86"/>
      <c r="C607" s="87" t="s">
        <v>29</v>
      </c>
      <c r="D607" s="99" t="n">
        <v>15</v>
      </c>
      <c r="E607" s="88" t="n">
        <v>10</v>
      </c>
      <c r="F607" s="89" t="n">
        <f aca="false">G607*130</f>
        <v>184.6</v>
      </c>
      <c r="G607" s="100" t="n">
        <v>1.42</v>
      </c>
      <c r="H607" s="91" t="n">
        <v>1</v>
      </c>
      <c r="I607" s="92" t="s">
        <v>30</v>
      </c>
      <c r="J607" s="101" t="s">
        <v>44</v>
      </c>
      <c r="K607" s="94" t="s">
        <v>778</v>
      </c>
      <c r="L607" s="136" t="s">
        <v>441</v>
      </c>
      <c r="M607" s="96" t="n">
        <v>46</v>
      </c>
      <c r="N607" s="97" t="n">
        <f aca="false">(D607*G607)*B607</f>
        <v>0</v>
      </c>
    </row>
    <row r="608" customFormat="false" ht="12.75" hidden="false" customHeight="false" outlineLevel="0" collapsed="false">
      <c r="A608" s="98" t="s">
        <v>779</v>
      </c>
      <c r="B608" s="86"/>
      <c r="C608" s="99" t="s">
        <v>29</v>
      </c>
      <c r="D608" s="99" t="n">
        <v>15</v>
      </c>
      <c r="E608" s="146" t="n">
        <v>10</v>
      </c>
      <c r="F608" s="89" t="n">
        <f aca="false">G608*130</f>
        <v>148.2</v>
      </c>
      <c r="G608" s="100" t="n">
        <v>1.14</v>
      </c>
      <c r="H608" s="91" t="n">
        <v>1</v>
      </c>
      <c r="I608" s="92" t="s">
        <v>30</v>
      </c>
      <c r="J608" s="101" t="s">
        <v>44</v>
      </c>
      <c r="K608" s="102" t="s">
        <v>780</v>
      </c>
      <c r="L608" s="136" t="s">
        <v>441</v>
      </c>
      <c r="M608" s="96" t="n">
        <v>46</v>
      </c>
      <c r="N608" s="97" t="n">
        <f aca="false">(D608*G608)*B608</f>
        <v>0</v>
      </c>
    </row>
    <row r="609" customFormat="false" ht="12.75" hidden="false" customHeight="false" outlineLevel="0" collapsed="false">
      <c r="A609" s="98" t="s">
        <v>781</v>
      </c>
      <c r="B609" s="86"/>
      <c r="C609" s="99" t="s">
        <v>29</v>
      </c>
      <c r="D609" s="99" t="n">
        <v>15</v>
      </c>
      <c r="E609" s="146" t="n">
        <v>10</v>
      </c>
      <c r="F609" s="89" t="n">
        <f aca="false">G609*130</f>
        <v>148.2</v>
      </c>
      <c r="G609" s="100" t="n">
        <v>1.14</v>
      </c>
      <c r="H609" s="91" t="n">
        <v>1</v>
      </c>
      <c r="I609" s="92" t="s">
        <v>30</v>
      </c>
      <c r="J609" s="101" t="s">
        <v>44</v>
      </c>
      <c r="K609" s="102" t="s">
        <v>53</v>
      </c>
      <c r="L609" s="136" t="s">
        <v>441</v>
      </c>
      <c r="M609" s="96" t="n">
        <v>46</v>
      </c>
      <c r="N609" s="97" t="n">
        <f aca="false">(D609*G609)*B609</f>
        <v>0</v>
      </c>
    </row>
    <row r="610" customFormat="false" ht="12.75" hidden="false" customHeight="false" outlineLevel="0" collapsed="false">
      <c r="A610" s="98" t="s">
        <v>782</v>
      </c>
      <c r="B610" s="86"/>
      <c r="C610" s="99" t="s">
        <v>29</v>
      </c>
      <c r="D610" s="99" t="n">
        <v>15</v>
      </c>
      <c r="E610" s="146" t="n">
        <v>10</v>
      </c>
      <c r="F610" s="89" t="n">
        <f aca="false">G610*130</f>
        <v>148.2</v>
      </c>
      <c r="G610" s="100" t="n">
        <v>1.14</v>
      </c>
      <c r="H610" s="91" t="n">
        <v>1</v>
      </c>
      <c r="I610" s="92" t="s">
        <v>30</v>
      </c>
      <c r="J610" s="101" t="s">
        <v>44</v>
      </c>
      <c r="K610" s="102" t="s">
        <v>783</v>
      </c>
      <c r="L610" s="136" t="s">
        <v>441</v>
      </c>
      <c r="M610" s="96" t="n">
        <v>46</v>
      </c>
      <c r="N610" s="97" t="n">
        <f aca="false">(D610*G610)*B610</f>
        <v>0</v>
      </c>
    </row>
    <row r="611" customFormat="false" ht="12.75" hidden="false" customHeight="false" outlineLevel="0" collapsed="false">
      <c r="A611" s="98" t="s">
        <v>784</v>
      </c>
      <c r="B611" s="86"/>
      <c r="C611" s="99" t="s">
        <v>29</v>
      </c>
      <c r="D611" s="99" t="n">
        <v>15</v>
      </c>
      <c r="E611" s="146" t="n">
        <v>10</v>
      </c>
      <c r="F611" s="89" t="n">
        <f aca="false">G611*130</f>
        <v>148.2</v>
      </c>
      <c r="G611" s="100" t="n">
        <v>1.14</v>
      </c>
      <c r="H611" s="91" t="n">
        <v>1</v>
      </c>
      <c r="I611" s="92" t="s">
        <v>30</v>
      </c>
      <c r="J611" s="101" t="s">
        <v>44</v>
      </c>
      <c r="K611" s="102" t="s">
        <v>785</v>
      </c>
      <c r="L611" s="136" t="s">
        <v>441</v>
      </c>
      <c r="M611" s="96" t="n">
        <v>46</v>
      </c>
      <c r="N611" s="97" t="n">
        <f aca="false">(D611*G611)*B611</f>
        <v>0</v>
      </c>
    </row>
    <row r="612" customFormat="false" ht="12.75" hidden="false" customHeight="false" outlineLevel="0" collapsed="false">
      <c r="A612" s="98" t="s">
        <v>786</v>
      </c>
      <c r="B612" s="86"/>
      <c r="C612" s="99" t="s">
        <v>29</v>
      </c>
      <c r="D612" s="99" t="n">
        <v>15</v>
      </c>
      <c r="E612" s="146" t="n">
        <v>10</v>
      </c>
      <c r="F612" s="89" t="n">
        <f aca="false">G612*130</f>
        <v>137.8</v>
      </c>
      <c r="G612" s="100" t="n">
        <v>1.06</v>
      </c>
      <c r="H612" s="91" t="n">
        <v>1</v>
      </c>
      <c r="I612" s="92" t="s">
        <v>30</v>
      </c>
      <c r="J612" s="101" t="s">
        <v>44</v>
      </c>
      <c r="K612" s="102" t="s">
        <v>787</v>
      </c>
      <c r="L612" s="136" t="s">
        <v>441</v>
      </c>
      <c r="M612" s="96" t="n">
        <v>46</v>
      </c>
      <c r="N612" s="97" t="n">
        <f aca="false">(D612*G612)*B612</f>
        <v>0</v>
      </c>
    </row>
    <row r="613" customFormat="false" ht="12.75" hidden="false" customHeight="false" outlineLevel="0" collapsed="false">
      <c r="A613" s="98" t="s">
        <v>788</v>
      </c>
      <c r="B613" s="86"/>
      <c r="C613" s="99" t="s">
        <v>29</v>
      </c>
      <c r="D613" s="99" t="n">
        <v>15</v>
      </c>
      <c r="E613" s="146" t="n">
        <v>10</v>
      </c>
      <c r="F613" s="89" t="n">
        <f aca="false">G613*130</f>
        <v>148.2</v>
      </c>
      <c r="G613" s="100" t="n">
        <v>1.14</v>
      </c>
      <c r="H613" s="91" t="n">
        <v>1</v>
      </c>
      <c r="I613" s="92" t="s">
        <v>30</v>
      </c>
      <c r="J613" s="101" t="s">
        <v>44</v>
      </c>
      <c r="K613" s="102" t="s">
        <v>789</v>
      </c>
      <c r="L613" s="136" t="s">
        <v>441</v>
      </c>
      <c r="M613" s="96" t="n">
        <v>46</v>
      </c>
      <c r="N613" s="97" t="n">
        <f aca="false">(D613*G613)*B613</f>
        <v>0</v>
      </c>
    </row>
    <row r="614" customFormat="false" ht="12.75" hidden="false" customHeight="false" outlineLevel="0" collapsed="false">
      <c r="A614" s="98" t="s">
        <v>790</v>
      </c>
      <c r="B614" s="86"/>
      <c r="C614" s="99" t="s">
        <v>29</v>
      </c>
      <c r="D614" s="99" t="n">
        <v>15</v>
      </c>
      <c r="E614" s="146" t="n">
        <v>10</v>
      </c>
      <c r="F614" s="89" t="n">
        <f aca="false">G614*130</f>
        <v>140.4</v>
      </c>
      <c r="G614" s="100" t="n">
        <v>1.08</v>
      </c>
      <c r="H614" s="91" t="n">
        <v>1</v>
      </c>
      <c r="I614" s="92" t="s">
        <v>30</v>
      </c>
      <c r="J614" s="101" t="s">
        <v>44</v>
      </c>
      <c r="K614" s="102" t="s">
        <v>178</v>
      </c>
      <c r="L614" s="136" t="s">
        <v>441</v>
      </c>
      <c r="M614" s="96" t="n">
        <v>46</v>
      </c>
      <c r="N614" s="97" t="n">
        <f aca="false">(D614*G614)*B614</f>
        <v>0</v>
      </c>
    </row>
    <row r="615" customFormat="false" ht="12.75" hidden="false" customHeight="false" outlineLevel="0" collapsed="false">
      <c r="A615" s="98" t="s">
        <v>791</v>
      </c>
      <c r="B615" s="86"/>
      <c r="C615" s="99" t="s">
        <v>29</v>
      </c>
      <c r="D615" s="99" t="n">
        <v>15</v>
      </c>
      <c r="E615" s="146" t="n">
        <v>10</v>
      </c>
      <c r="F615" s="89" t="n">
        <f aca="false">G615*130</f>
        <v>154.7</v>
      </c>
      <c r="G615" s="100" t="n">
        <v>1.19</v>
      </c>
      <c r="H615" s="91" t="n">
        <v>1</v>
      </c>
      <c r="I615" s="92" t="s">
        <v>30</v>
      </c>
      <c r="J615" s="101" t="s">
        <v>44</v>
      </c>
      <c r="K615" s="102" t="s">
        <v>792</v>
      </c>
      <c r="L615" s="136" t="s">
        <v>441</v>
      </c>
      <c r="M615" s="96" t="n">
        <v>46</v>
      </c>
      <c r="N615" s="97" t="n">
        <f aca="false">(D615*G615)*B615</f>
        <v>0</v>
      </c>
    </row>
    <row r="616" customFormat="false" ht="12.75" hidden="false" customHeight="false" outlineLevel="0" collapsed="false">
      <c r="A616" s="98" t="s">
        <v>793</v>
      </c>
      <c r="B616" s="86"/>
      <c r="C616" s="99" t="s">
        <v>29</v>
      </c>
      <c r="D616" s="99" t="n">
        <v>15</v>
      </c>
      <c r="E616" s="146" t="n">
        <v>10</v>
      </c>
      <c r="F616" s="89" t="n">
        <f aca="false">G616*130</f>
        <v>154.7</v>
      </c>
      <c r="G616" s="100" t="n">
        <v>1.19</v>
      </c>
      <c r="H616" s="91" t="n">
        <v>1</v>
      </c>
      <c r="I616" s="92" t="s">
        <v>30</v>
      </c>
      <c r="J616" s="101" t="s">
        <v>44</v>
      </c>
      <c r="K616" s="102" t="s">
        <v>794</v>
      </c>
      <c r="L616" s="136" t="s">
        <v>441</v>
      </c>
      <c r="M616" s="96" t="n">
        <v>46</v>
      </c>
      <c r="N616" s="97" t="n">
        <f aca="false">(D616*G616)*B616</f>
        <v>0</v>
      </c>
    </row>
    <row r="617" customFormat="false" ht="12.75" hidden="false" customHeight="false" outlineLevel="0" collapsed="false">
      <c r="A617" s="98" t="s">
        <v>795</v>
      </c>
      <c r="B617" s="86"/>
      <c r="C617" s="99" t="s">
        <v>29</v>
      </c>
      <c r="D617" s="99" t="n">
        <v>15</v>
      </c>
      <c r="E617" s="146" t="n">
        <v>10</v>
      </c>
      <c r="F617" s="89" t="n">
        <f aca="false">G617*130</f>
        <v>165.1</v>
      </c>
      <c r="G617" s="100" t="n">
        <v>1.27</v>
      </c>
      <c r="H617" s="91" t="n">
        <v>1</v>
      </c>
      <c r="I617" s="92" t="s">
        <v>30</v>
      </c>
      <c r="J617" s="101" t="s">
        <v>44</v>
      </c>
      <c r="K617" s="102" t="s">
        <v>796</v>
      </c>
      <c r="L617" s="136" t="s">
        <v>441</v>
      </c>
      <c r="M617" s="96" t="n">
        <v>46</v>
      </c>
      <c r="N617" s="97" t="n">
        <f aca="false">(D617*G617)*B617</f>
        <v>0</v>
      </c>
    </row>
    <row r="618" customFormat="false" ht="12.75" hidden="false" customHeight="false" outlineLevel="0" collapsed="false">
      <c r="A618" s="98" t="s">
        <v>797</v>
      </c>
      <c r="B618" s="86"/>
      <c r="C618" s="118" t="s">
        <v>29</v>
      </c>
      <c r="D618" s="118" t="n">
        <v>15</v>
      </c>
      <c r="E618" s="153" t="n">
        <v>10</v>
      </c>
      <c r="F618" s="89" t="n">
        <f aca="false">G618*130</f>
        <v>158.6</v>
      </c>
      <c r="G618" s="119" t="n">
        <v>1.22</v>
      </c>
      <c r="H618" s="113" t="n">
        <v>1</v>
      </c>
      <c r="I618" s="114" t="s">
        <v>30</v>
      </c>
      <c r="J618" s="120" t="s">
        <v>44</v>
      </c>
      <c r="K618" s="121" t="s">
        <v>798</v>
      </c>
      <c r="L618" s="132" t="s">
        <v>441</v>
      </c>
      <c r="M618" s="96" t="n">
        <v>46</v>
      </c>
      <c r="N618" s="97" t="n">
        <f aca="false">(D618*G618)*B618</f>
        <v>0</v>
      </c>
    </row>
    <row r="619" customFormat="false" ht="12.75" hidden="false" customHeight="false" outlineLevel="0" collapsed="false">
      <c r="A619" s="98" t="s">
        <v>799</v>
      </c>
      <c r="B619" s="86"/>
      <c r="C619" s="118" t="s">
        <v>29</v>
      </c>
      <c r="D619" s="118" t="n">
        <v>15</v>
      </c>
      <c r="E619" s="153" t="n">
        <v>10</v>
      </c>
      <c r="F619" s="89" t="n">
        <f aca="false">G619*130</f>
        <v>153.4</v>
      </c>
      <c r="G619" s="119" t="n">
        <v>1.18</v>
      </c>
      <c r="H619" s="113" t="n">
        <v>1</v>
      </c>
      <c r="I619" s="114" t="s">
        <v>30</v>
      </c>
      <c r="J619" s="120" t="s">
        <v>44</v>
      </c>
      <c r="K619" s="121" t="s">
        <v>494</v>
      </c>
      <c r="L619" s="132" t="s">
        <v>441</v>
      </c>
      <c r="M619" s="96" t="n">
        <v>46</v>
      </c>
      <c r="N619" s="97" t="n">
        <f aca="false">(D619*G619)*B619</f>
        <v>0</v>
      </c>
    </row>
    <row r="620" customFormat="false" ht="12.75" hidden="false" customHeight="false" outlineLevel="0" collapsed="false">
      <c r="A620" s="98" t="s">
        <v>800</v>
      </c>
      <c r="B620" s="86"/>
      <c r="C620" s="118" t="s">
        <v>29</v>
      </c>
      <c r="D620" s="118" t="n">
        <v>15</v>
      </c>
      <c r="E620" s="153" t="n">
        <v>10</v>
      </c>
      <c r="F620" s="89" t="n">
        <f aca="false">G620*130</f>
        <v>158.6</v>
      </c>
      <c r="G620" s="119" t="n">
        <v>1.22</v>
      </c>
      <c r="H620" s="113" t="n">
        <v>1</v>
      </c>
      <c r="I620" s="114" t="s">
        <v>30</v>
      </c>
      <c r="J620" s="120" t="s">
        <v>44</v>
      </c>
      <c r="K620" s="121" t="s">
        <v>204</v>
      </c>
      <c r="L620" s="132" t="s">
        <v>441</v>
      </c>
      <c r="M620" s="96" t="n">
        <v>46</v>
      </c>
      <c r="N620" s="97" t="n">
        <f aca="false">(D620*G620)*B620</f>
        <v>0</v>
      </c>
    </row>
    <row r="621" customFormat="false" ht="12.75" hidden="false" customHeight="false" outlineLevel="0" collapsed="false">
      <c r="A621" s="98" t="s">
        <v>801</v>
      </c>
      <c r="B621" s="86"/>
      <c r="C621" s="118" t="s">
        <v>29</v>
      </c>
      <c r="D621" s="118" t="n">
        <v>15</v>
      </c>
      <c r="E621" s="153" t="n">
        <v>10</v>
      </c>
      <c r="F621" s="89" t="n">
        <f aca="false">G621*130</f>
        <v>137.8</v>
      </c>
      <c r="G621" s="119" t="n">
        <v>1.06</v>
      </c>
      <c r="H621" s="113" t="n">
        <v>1</v>
      </c>
      <c r="I621" s="114" t="s">
        <v>30</v>
      </c>
      <c r="J621" s="120" t="s">
        <v>44</v>
      </c>
      <c r="K621" s="121" t="s">
        <v>802</v>
      </c>
      <c r="L621" s="132" t="s">
        <v>441</v>
      </c>
      <c r="M621" s="96" t="n">
        <v>46</v>
      </c>
      <c r="N621" s="97" t="n">
        <f aca="false">(D621*G621)*B621</f>
        <v>0</v>
      </c>
    </row>
    <row r="622" customFormat="false" ht="12.75" hidden="false" customHeight="false" outlineLevel="0" collapsed="false">
      <c r="A622" s="98" t="s">
        <v>803</v>
      </c>
      <c r="B622" s="86"/>
      <c r="C622" s="118" t="s">
        <v>29</v>
      </c>
      <c r="D622" s="118" t="n">
        <v>15</v>
      </c>
      <c r="E622" s="153" t="n">
        <v>10</v>
      </c>
      <c r="F622" s="89" t="n">
        <f aca="false">G622*130</f>
        <v>137.8</v>
      </c>
      <c r="G622" s="119" t="n">
        <v>1.06</v>
      </c>
      <c r="H622" s="113" t="n">
        <v>1</v>
      </c>
      <c r="I622" s="114" t="s">
        <v>30</v>
      </c>
      <c r="J622" s="120" t="s">
        <v>44</v>
      </c>
      <c r="K622" s="121" t="s">
        <v>804</v>
      </c>
      <c r="L622" s="132" t="s">
        <v>441</v>
      </c>
      <c r="M622" s="135" t="n">
        <v>46</v>
      </c>
      <c r="N622" s="97" t="n">
        <f aca="false">(D622*G622)*B622</f>
        <v>0</v>
      </c>
    </row>
    <row r="623" customFormat="false" ht="12.75" hidden="false" customHeight="false" outlineLevel="0" collapsed="false">
      <c r="A623" s="98" t="s">
        <v>805</v>
      </c>
      <c r="B623" s="86"/>
      <c r="C623" s="118" t="s">
        <v>29</v>
      </c>
      <c r="D623" s="118" t="n">
        <v>15</v>
      </c>
      <c r="E623" s="153" t="n">
        <v>10</v>
      </c>
      <c r="F623" s="89" t="n">
        <f aca="false">G623*130</f>
        <v>180.7</v>
      </c>
      <c r="G623" s="119" t="n">
        <v>1.39</v>
      </c>
      <c r="H623" s="113" t="n">
        <v>1</v>
      </c>
      <c r="I623" s="114" t="s">
        <v>30</v>
      </c>
      <c r="J623" s="120" t="s">
        <v>44</v>
      </c>
      <c r="K623" s="121" t="s">
        <v>806</v>
      </c>
      <c r="L623" s="132" t="s">
        <v>441</v>
      </c>
      <c r="M623" s="135" t="n">
        <v>47</v>
      </c>
      <c r="N623" s="97" t="n">
        <f aca="false">(D623*G623)*B623</f>
        <v>0</v>
      </c>
    </row>
    <row r="624" customFormat="false" ht="12.75" hidden="false" customHeight="false" outlineLevel="0" collapsed="false">
      <c r="A624" s="85" t="s">
        <v>807</v>
      </c>
      <c r="B624" s="185"/>
      <c r="C624" s="110" t="s">
        <v>29</v>
      </c>
      <c r="D624" s="110" t="n">
        <v>15</v>
      </c>
      <c r="E624" s="111" t="n">
        <v>10</v>
      </c>
      <c r="F624" s="89" t="n">
        <f aca="false">G624*130</f>
        <v>158.6</v>
      </c>
      <c r="G624" s="119" t="n">
        <v>1.22</v>
      </c>
      <c r="H624" s="113" t="n">
        <v>1</v>
      </c>
      <c r="I624" s="114" t="s">
        <v>30</v>
      </c>
      <c r="J624" s="115" t="s">
        <v>759</v>
      </c>
      <c r="K624" s="116" t="s">
        <v>808</v>
      </c>
      <c r="L624" s="117" t="s">
        <v>441</v>
      </c>
      <c r="M624" s="135" t="n">
        <v>47</v>
      </c>
      <c r="N624" s="97" t="n">
        <f aca="false">(D624*G624)*B624</f>
        <v>0</v>
      </c>
    </row>
    <row r="625" customFormat="false" ht="12.75" hidden="false" customHeight="false" outlineLevel="0" collapsed="false">
      <c r="A625" s="85" t="s">
        <v>809</v>
      </c>
      <c r="B625" s="185"/>
      <c r="C625" s="110" t="s">
        <v>29</v>
      </c>
      <c r="D625" s="110" t="n">
        <v>15</v>
      </c>
      <c r="E625" s="111" t="n">
        <v>10</v>
      </c>
      <c r="F625" s="89" t="n">
        <f aca="false">G625*130</f>
        <v>161.2</v>
      </c>
      <c r="G625" s="119" t="n">
        <v>1.24</v>
      </c>
      <c r="H625" s="113" t="n">
        <v>1</v>
      </c>
      <c r="I625" s="114" t="s">
        <v>30</v>
      </c>
      <c r="J625" s="115" t="s">
        <v>759</v>
      </c>
      <c r="K625" s="116" t="s">
        <v>810</v>
      </c>
      <c r="L625" s="117" t="s">
        <v>441</v>
      </c>
      <c r="M625" s="135" t="n">
        <v>47</v>
      </c>
      <c r="N625" s="97" t="n">
        <f aca="false">(D625*G625)*B625</f>
        <v>0</v>
      </c>
    </row>
    <row r="626" customFormat="false" ht="12.75" hidden="false" customHeight="false" outlineLevel="0" collapsed="false">
      <c r="A626" s="98" t="s">
        <v>811</v>
      </c>
      <c r="B626" s="86"/>
      <c r="C626" s="118" t="s">
        <v>29</v>
      </c>
      <c r="D626" s="118" t="n">
        <v>15</v>
      </c>
      <c r="E626" s="153" t="n">
        <v>10</v>
      </c>
      <c r="F626" s="89" t="n">
        <f aca="false">G626*130</f>
        <v>150.8</v>
      </c>
      <c r="G626" s="119" t="n">
        <v>1.16</v>
      </c>
      <c r="H626" s="113" t="n">
        <v>1</v>
      </c>
      <c r="I626" s="114" t="s">
        <v>30</v>
      </c>
      <c r="J626" s="120" t="s">
        <v>44</v>
      </c>
      <c r="K626" s="121" t="s">
        <v>812</v>
      </c>
      <c r="L626" s="132" t="s">
        <v>441</v>
      </c>
      <c r="M626" s="135" t="n">
        <v>47</v>
      </c>
      <c r="N626" s="97" t="n">
        <f aca="false">(D626*G626)*B626</f>
        <v>0</v>
      </c>
    </row>
    <row r="627" customFormat="false" ht="12.75" hidden="false" customHeight="false" outlineLevel="0" collapsed="false">
      <c r="A627" s="98" t="s">
        <v>813</v>
      </c>
      <c r="B627" s="86"/>
      <c r="C627" s="118" t="s">
        <v>29</v>
      </c>
      <c r="D627" s="118" t="n">
        <v>15</v>
      </c>
      <c r="E627" s="153" t="n">
        <v>10</v>
      </c>
      <c r="F627" s="89" t="n">
        <f aca="false">G627*130</f>
        <v>271.7</v>
      </c>
      <c r="G627" s="119" t="n">
        <v>2.09</v>
      </c>
      <c r="H627" s="113" t="n">
        <v>1</v>
      </c>
      <c r="I627" s="114" t="s">
        <v>30</v>
      </c>
      <c r="J627" s="120" t="s">
        <v>60</v>
      </c>
      <c r="K627" s="121" t="s">
        <v>814</v>
      </c>
      <c r="L627" s="132" t="s">
        <v>441</v>
      </c>
      <c r="M627" s="135" t="n">
        <v>47</v>
      </c>
      <c r="N627" s="97" t="n">
        <f aca="false">(D627*G627)*B627</f>
        <v>0</v>
      </c>
    </row>
    <row r="628" customFormat="false" ht="12.75" hidden="false" customHeight="false" outlineLevel="0" collapsed="false">
      <c r="A628" s="98" t="s">
        <v>815</v>
      </c>
      <c r="B628" s="86"/>
      <c r="C628" s="118" t="s">
        <v>29</v>
      </c>
      <c r="D628" s="118" t="n">
        <v>15</v>
      </c>
      <c r="E628" s="153" t="n">
        <v>10</v>
      </c>
      <c r="F628" s="89" t="n">
        <f aca="false">G628*130</f>
        <v>172.9</v>
      </c>
      <c r="G628" s="119" t="n">
        <v>1.33</v>
      </c>
      <c r="H628" s="113" t="n">
        <v>1</v>
      </c>
      <c r="I628" s="114" t="s">
        <v>30</v>
      </c>
      <c r="J628" s="120" t="s">
        <v>60</v>
      </c>
      <c r="K628" s="121" t="s">
        <v>816</v>
      </c>
      <c r="L628" s="132" t="s">
        <v>441</v>
      </c>
      <c r="M628" s="135" t="n">
        <v>47</v>
      </c>
      <c r="N628" s="97" t="n">
        <f aca="false">(D628*G628)*B628</f>
        <v>0</v>
      </c>
    </row>
    <row r="629" customFormat="false" ht="12.75" hidden="false" customHeight="false" outlineLevel="0" collapsed="false">
      <c r="A629" s="98" t="s">
        <v>817</v>
      </c>
      <c r="B629" s="86"/>
      <c r="C629" s="118" t="s">
        <v>29</v>
      </c>
      <c r="D629" s="118" t="n">
        <v>15</v>
      </c>
      <c r="E629" s="153" t="n">
        <v>10</v>
      </c>
      <c r="F629" s="89" t="n">
        <f aca="false">G629*130</f>
        <v>201.5</v>
      </c>
      <c r="G629" s="119" t="n">
        <v>1.55</v>
      </c>
      <c r="H629" s="113" t="n">
        <v>1</v>
      </c>
      <c r="I629" s="114" t="s">
        <v>30</v>
      </c>
      <c r="J629" s="120" t="s">
        <v>60</v>
      </c>
      <c r="K629" s="121" t="s">
        <v>232</v>
      </c>
      <c r="L629" s="132" t="s">
        <v>441</v>
      </c>
      <c r="M629" s="135" t="n">
        <v>47</v>
      </c>
      <c r="N629" s="97" t="n">
        <f aca="false">(D629*G629)*B629</f>
        <v>0</v>
      </c>
    </row>
    <row r="630" customFormat="false" ht="12.75" hidden="false" customHeight="false" outlineLevel="0" collapsed="false">
      <c r="A630" s="98" t="s">
        <v>818</v>
      </c>
      <c r="B630" s="86"/>
      <c r="C630" s="118" t="s">
        <v>29</v>
      </c>
      <c r="D630" s="118" t="n">
        <v>15</v>
      </c>
      <c r="E630" s="153" t="n">
        <v>10</v>
      </c>
      <c r="F630" s="89" t="n">
        <f aca="false">G630*130</f>
        <v>183.3</v>
      </c>
      <c r="G630" s="119" t="n">
        <v>1.41</v>
      </c>
      <c r="H630" s="113" t="n">
        <v>1</v>
      </c>
      <c r="I630" s="114" t="s">
        <v>30</v>
      </c>
      <c r="J630" s="120" t="s">
        <v>60</v>
      </c>
      <c r="K630" s="121" t="s">
        <v>236</v>
      </c>
      <c r="L630" s="132" t="s">
        <v>441</v>
      </c>
      <c r="M630" s="135" t="n">
        <v>47</v>
      </c>
      <c r="N630" s="97" t="n">
        <f aca="false">(D630*G630)*B630</f>
        <v>0</v>
      </c>
    </row>
    <row r="631" customFormat="false" ht="12.75" hidden="false" customHeight="false" outlineLevel="0" collapsed="false">
      <c r="A631" s="98" t="s">
        <v>819</v>
      </c>
      <c r="B631" s="86"/>
      <c r="C631" s="99" t="s">
        <v>29</v>
      </c>
      <c r="D631" s="99" t="n">
        <v>15</v>
      </c>
      <c r="E631" s="146" t="n">
        <v>10</v>
      </c>
      <c r="F631" s="89" t="n">
        <f aca="false">G631*130</f>
        <v>200.2</v>
      </c>
      <c r="G631" s="100" t="n">
        <v>1.54</v>
      </c>
      <c r="H631" s="91" t="n">
        <v>1</v>
      </c>
      <c r="I631" s="92" t="s">
        <v>30</v>
      </c>
      <c r="J631" s="101" t="s">
        <v>60</v>
      </c>
      <c r="K631" s="102" t="s">
        <v>820</v>
      </c>
      <c r="L631" s="136" t="s">
        <v>441</v>
      </c>
      <c r="M631" s="135" t="n">
        <v>47</v>
      </c>
      <c r="N631" s="97" t="n">
        <f aca="false">(D631*G631)*B631</f>
        <v>0</v>
      </c>
    </row>
    <row r="632" customFormat="false" ht="12.75" hidden="false" customHeight="false" outlineLevel="0" collapsed="false">
      <c r="A632" s="98" t="s">
        <v>821</v>
      </c>
      <c r="B632" s="86"/>
      <c r="C632" s="99" t="s">
        <v>29</v>
      </c>
      <c r="D632" s="99" t="n">
        <v>15</v>
      </c>
      <c r="E632" s="146" t="n">
        <v>10</v>
      </c>
      <c r="F632" s="89" t="n">
        <f aca="false">G632*130</f>
        <v>157.3</v>
      </c>
      <c r="G632" s="100" t="n">
        <v>1.21</v>
      </c>
      <c r="H632" s="91" t="n">
        <v>1</v>
      </c>
      <c r="I632" s="92" t="s">
        <v>30</v>
      </c>
      <c r="J632" s="101" t="s">
        <v>60</v>
      </c>
      <c r="K632" s="102" t="s">
        <v>61</v>
      </c>
      <c r="L632" s="136" t="s">
        <v>441</v>
      </c>
      <c r="M632" s="135" t="n">
        <v>47</v>
      </c>
      <c r="N632" s="97" t="n">
        <f aca="false">(D632*G632)*B632</f>
        <v>0</v>
      </c>
    </row>
    <row r="633" customFormat="false" ht="12.75" hidden="false" customHeight="false" outlineLevel="0" collapsed="false">
      <c r="A633" s="98" t="s">
        <v>822</v>
      </c>
      <c r="B633" s="109"/>
      <c r="C633" s="99" t="s">
        <v>29</v>
      </c>
      <c r="D633" s="99" t="n">
        <v>15</v>
      </c>
      <c r="E633" s="146" t="n">
        <v>8</v>
      </c>
      <c r="F633" s="89" t="n">
        <f aca="false">G633*130</f>
        <v>189.8</v>
      </c>
      <c r="G633" s="100" t="n">
        <v>1.46</v>
      </c>
      <c r="H633" s="91" t="n">
        <v>1</v>
      </c>
      <c r="I633" s="92" t="s">
        <v>30</v>
      </c>
      <c r="J633" s="101" t="s">
        <v>60</v>
      </c>
      <c r="K633" s="102" t="s">
        <v>823</v>
      </c>
      <c r="L633" s="136" t="s">
        <v>441</v>
      </c>
      <c r="M633" s="135" t="n">
        <v>47</v>
      </c>
      <c r="N633" s="97" t="n">
        <f aca="false">(D633*G633)*B633</f>
        <v>0</v>
      </c>
    </row>
    <row r="634" customFormat="false" ht="12.75" hidden="false" customHeight="false" outlineLevel="0" collapsed="false">
      <c r="A634" s="98" t="s">
        <v>824</v>
      </c>
      <c r="B634" s="109"/>
      <c r="C634" s="99" t="s">
        <v>29</v>
      </c>
      <c r="D634" s="99" t="n">
        <v>15</v>
      </c>
      <c r="E634" s="146" t="n">
        <v>8</v>
      </c>
      <c r="F634" s="89" t="n">
        <f aca="false">G634*130</f>
        <v>236.6</v>
      </c>
      <c r="G634" s="100" t="n">
        <v>1.82</v>
      </c>
      <c r="H634" s="91" t="n">
        <v>1</v>
      </c>
      <c r="I634" s="92" t="s">
        <v>30</v>
      </c>
      <c r="J634" s="101" t="s">
        <v>60</v>
      </c>
      <c r="K634" s="102" t="s">
        <v>825</v>
      </c>
      <c r="L634" s="136" t="s">
        <v>441</v>
      </c>
      <c r="M634" s="135" t="n">
        <v>47</v>
      </c>
      <c r="N634" s="97" t="n">
        <f aca="false">(D634*G634)*B634</f>
        <v>0</v>
      </c>
    </row>
    <row r="635" customFormat="false" ht="12.75" hidden="false" customHeight="false" outlineLevel="0" collapsed="false">
      <c r="A635" s="98" t="s">
        <v>826</v>
      </c>
      <c r="B635" s="109"/>
      <c r="C635" s="99" t="s">
        <v>29</v>
      </c>
      <c r="D635" s="99" t="n">
        <v>15</v>
      </c>
      <c r="E635" s="146" t="n">
        <v>8</v>
      </c>
      <c r="F635" s="89" t="n">
        <f aca="false">G635*130</f>
        <v>236.6</v>
      </c>
      <c r="G635" s="100" t="n">
        <v>1.82</v>
      </c>
      <c r="H635" s="91" t="n">
        <v>1</v>
      </c>
      <c r="I635" s="92" t="s">
        <v>30</v>
      </c>
      <c r="J635" s="101" t="s">
        <v>60</v>
      </c>
      <c r="K635" s="102" t="s">
        <v>827</v>
      </c>
      <c r="L635" s="136" t="s">
        <v>441</v>
      </c>
      <c r="M635" s="135" t="n">
        <v>47</v>
      </c>
      <c r="N635" s="97" t="n">
        <f aca="false">(D635*G635)*B635</f>
        <v>0</v>
      </c>
    </row>
    <row r="636" customFormat="false" ht="12.75" hidden="false" customHeight="false" outlineLevel="0" collapsed="false">
      <c r="A636" s="98" t="s">
        <v>828</v>
      </c>
      <c r="B636" s="109"/>
      <c r="C636" s="99" t="s">
        <v>29</v>
      </c>
      <c r="D636" s="99" t="n">
        <v>15</v>
      </c>
      <c r="E636" s="146" t="n">
        <v>8</v>
      </c>
      <c r="F636" s="89" t="n">
        <f aca="false">G636*130</f>
        <v>209.3</v>
      </c>
      <c r="G636" s="100" t="n">
        <v>1.61</v>
      </c>
      <c r="H636" s="91" t="n">
        <v>1</v>
      </c>
      <c r="I636" s="92" t="s">
        <v>30</v>
      </c>
      <c r="J636" s="101" t="s">
        <v>60</v>
      </c>
      <c r="K636" s="102" t="s">
        <v>829</v>
      </c>
      <c r="L636" s="136" t="s">
        <v>441</v>
      </c>
      <c r="M636" s="135" t="n">
        <v>47</v>
      </c>
      <c r="N636" s="97" t="n">
        <f aca="false">(D636*G636)*B636</f>
        <v>0</v>
      </c>
    </row>
    <row r="637" customFormat="false" ht="12.75" hidden="false" customHeight="false" outlineLevel="0" collapsed="false">
      <c r="A637" s="98" t="s">
        <v>830</v>
      </c>
      <c r="B637" s="86"/>
      <c r="C637" s="99" t="s">
        <v>29</v>
      </c>
      <c r="D637" s="99" t="n">
        <v>15</v>
      </c>
      <c r="E637" s="146" t="n">
        <v>10</v>
      </c>
      <c r="F637" s="89" t="n">
        <f aca="false">G637*130</f>
        <v>157.3</v>
      </c>
      <c r="G637" s="100" t="n">
        <v>1.21</v>
      </c>
      <c r="H637" s="91" t="n">
        <v>1</v>
      </c>
      <c r="I637" s="92" t="s">
        <v>30</v>
      </c>
      <c r="J637" s="101" t="s">
        <v>60</v>
      </c>
      <c r="K637" s="102" t="s">
        <v>831</v>
      </c>
      <c r="L637" s="136" t="s">
        <v>441</v>
      </c>
      <c r="M637" s="135" t="n">
        <v>47</v>
      </c>
      <c r="N637" s="97" t="n">
        <f aca="false">(D637*G637)*B637</f>
        <v>0</v>
      </c>
    </row>
    <row r="638" customFormat="false" ht="12.75" hidden="false" customHeight="false" outlineLevel="0" collapsed="false">
      <c r="A638" s="98" t="s">
        <v>832</v>
      </c>
      <c r="B638" s="86"/>
      <c r="C638" s="99" t="s">
        <v>29</v>
      </c>
      <c r="D638" s="99" t="n">
        <v>15</v>
      </c>
      <c r="E638" s="146" t="n">
        <v>10</v>
      </c>
      <c r="F638" s="89" t="n">
        <f aca="false">G638*130</f>
        <v>163.8</v>
      </c>
      <c r="G638" s="100" t="n">
        <v>1.26</v>
      </c>
      <c r="H638" s="91" t="n">
        <v>1</v>
      </c>
      <c r="I638" s="92" t="s">
        <v>30</v>
      </c>
      <c r="J638" s="101" t="s">
        <v>60</v>
      </c>
      <c r="K638" s="102" t="s">
        <v>65</v>
      </c>
      <c r="L638" s="136" t="s">
        <v>441</v>
      </c>
      <c r="M638" s="135" t="n">
        <v>47</v>
      </c>
      <c r="N638" s="97" t="n">
        <f aca="false">(D638*G638)*B638</f>
        <v>0</v>
      </c>
    </row>
    <row r="639" customFormat="false" ht="12.75" hidden="false" customHeight="false" outlineLevel="0" collapsed="false">
      <c r="A639" s="98" t="s">
        <v>833</v>
      </c>
      <c r="B639" s="86"/>
      <c r="C639" s="99" t="s">
        <v>29</v>
      </c>
      <c r="D639" s="99" t="n">
        <v>15</v>
      </c>
      <c r="E639" s="146" t="n">
        <v>10</v>
      </c>
      <c r="F639" s="89" t="n">
        <f aca="false">G639*130</f>
        <v>218.4</v>
      </c>
      <c r="G639" s="100" t="n">
        <v>1.68</v>
      </c>
      <c r="H639" s="91" t="n">
        <v>1</v>
      </c>
      <c r="I639" s="92" t="s">
        <v>30</v>
      </c>
      <c r="J639" s="101" t="s">
        <v>60</v>
      </c>
      <c r="K639" s="102" t="s">
        <v>834</v>
      </c>
      <c r="L639" s="136" t="s">
        <v>441</v>
      </c>
      <c r="M639" s="135" t="n">
        <v>48</v>
      </c>
      <c r="N639" s="97" t="n">
        <f aca="false">(D639*G639)*B639</f>
        <v>0</v>
      </c>
    </row>
    <row r="640" customFormat="false" ht="12.75" hidden="false" customHeight="false" outlineLevel="0" collapsed="false">
      <c r="A640" s="98" t="s">
        <v>835</v>
      </c>
      <c r="B640" s="86"/>
      <c r="C640" s="99" t="s">
        <v>29</v>
      </c>
      <c r="D640" s="99" t="n">
        <v>15</v>
      </c>
      <c r="E640" s="146" t="n">
        <v>10</v>
      </c>
      <c r="F640" s="89" t="n">
        <f aca="false">G640*130</f>
        <v>183.3</v>
      </c>
      <c r="G640" s="100" t="n">
        <v>1.41</v>
      </c>
      <c r="H640" s="91" t="n">
        <v>1</v>
      </c>
      <c r="I640" s="92" t="s">
        <v>30</v>
      </c>
      <c r="J640" s="101" t="s">
        <v>60</v>
      </c>
      <c r="K640" s="102" t="s">
        <v>230</v>
      </c>
      <c r="L640" s="136" t="s">
        <v>441</v>
      </c>
      <c r="M640" s="135" t="n">
        <v>48</v>
      </c>
      <c r="N640" s="97" t="n">
        <f aca="false">(D640*G640)*B640</f>
        <v>0</v>
      </c>
    </row>
    <row r="641" customFormat="false" ht="12.75" hidden="false" customHeight="false" outlineLevel="0" collapsed="false">
      <c r="A641" s="98" t="s">
        <v>836</v>
      </c>
      <c r="B641" s="86"/>
      <c r="C641" s="99" t="s">
        <v>29</v>
      </c>
      <c r="D641" s="99" t="n">
        <v>15</v>
      </c>
      <c r="E641" s="146" t="n">
        <v>10</v>
      </c>
      <c r="F641" s="89" t="n">
        <f aca="false">G641*130</f>
        <v>165.1</v>
      </c>
      <c r="G641" s="100" t="n">
        <v>1.27</v>
      </c>
      <c r="H641" s="91" t="n">
        <v>1</v>
      </c>
      <c r="I641" s="92" t="s">
        <v>30</v>
      </c>
      <c r="J641" s="101" t="s">
        <v>60</v>
      </c>
      <c r="K641" s="102" t="s">
        <v>837</v>
      </c>
      <c r="L641" s="136" t="s">
        <v>441</v>
      </c>
      <c r="M641" s="135" t="n">
        <v>48</v>
      </c>
      <c r="N641" s="97" t="n">
        <f aca="false">(D641*G641)*B641</f>
        <v>0</v>
      </c>
    </row>
    <row r="642" customFormat="false" ht="12.75" hidden="false" customHeight="false" outlineLevel="0" collapsed="false">
      <c r="A642" s="98" t="s">
        <v>838</v>
      </c>
      <c r="B642" s="86"/>
      <c r="C642" s="99" t="s">
        <v>29</v>
      </c>
      <c r="D642" s="99" t="n">
        <v>15</v>
      </c>
      <c r="E642" s="146" t="n">
        <v>10</v>
      </c>
      <c r="F642" s="89" t="n">
        <f aca="false">G642*130</f>
        <v>201.5</v>
      </c>
      <c r="G642" s="100" t="n">
        <v>1.55</v>
      </c>
      <c r="H642" s="91" t="n">
        <v>1</v>
      </c>
      <c r="I642" s="92" t="s">
        <v>30</v>
      </c>
      <c r="J642" s="101" t="s">
        <v>60</v>
      </c>
      <c r="K642" s="102" t="s">
        <v>839</v>
      </c>
      <c r="L642" s="136" t="s">
        <v>441</v>
      </c>
      <c r="M642" s="135" t="n">
        <v>48</v>
      </c>
      <c r="N642" s="97" t="n">
        <f aca="false">(D642*G642)*B642</f>
        <v>0</v>
      </c>
    </row>
    <row r="643" customFormat="false" ht="12.75" hidden="false" customHeight="false" outlineLevel="0" collapsed="false">
      <c r="A643" s="98" t="s">
        <v>840</v>
      </c>
      <c r="B643" s="109"/>
      <c r="C643" s="99" t="s">
        <v>29</v>
      </c>
      <c r="D643" s="99" t="n">
        <v>15</v>
      </c>
      <c r="E643" s="146" t="n">
        <v>8</v>
      </c>
      <c r="F643" s="89" t="n">
        <f aca="false">G643*130</f>
        <v>167.7</v>
      </c>
      <c r="G643" s="100" t="n">
        <v>1.29</v>
      </c>
      <c r="H643" s="91" t="n">
        <v>1</v>
      </c>
      <c r="I643" s="92" t="s">
        <v>30</v>
      </c>
      <c r="J643" s="101" t="s">
        <v>60</v>
      </c>
      <c r="K643" s="102" t="s">
        <v>841</v>
      </c>
      <c r="L643" s="136" t="s">
        <v>441</v>
      </c>
      <c r="M643" s="135" t="n">
        <v>48</v>
      </c>
      <c r="N643" s="97" t="n">
        <f aca="false">(D643*G643)*B643</f>
        <v>0</v>
      </c>
    </row>
    <row r="644" customFormat="false" ht="12.75" hidden="false" customHeight="false" outlineLevel="0" collapsed="false">
      <c r="A644" s="98" t="s">
        <v>842</v>
      </c>
      <c r="B644" s="109"/>
      <c r="C644" s="99" t="s">
        <v>29</v>
      </c>
      <c r="D644" s="99" t="n">
        <v>15</v>
      </c>
      <c r="E644" s="146" t="n">
        <v>10</v>
      </c>
      <c r="F644" s="89" t="n">
        <f aca="false">G644*130</f>
        <v>179.4</v>
      </c>
      <c r="G644" s="100" t="n">
        <v>1.38</v>
      </c>
      <c r="H644" s="91" t="n">
        <v>1</v>
      </c>
      <c r="I644" s="92" t="s">
        <v>30</v>
      </c>
      <c r="J644" s="101" t="s">
        <v>60</v>
      </c>
      <c r="K644" s="102" t="s">
        <v>843</v>
      </c>
      <c r="L644" s="136" t="s">
        <v>441</v>
      </c>
      <c r="M644" s="135" t="n">
        <v>48</v>
      </c>
      <c r="N644" s="97" t="n">
        <f aca="false">(D644*G644)*B644</f>
        <v>0</v>
      </c>
    </row>
    <row r="645" customFormat="false" ht="12.75" hidden="false" customHeight="false" outlineLevel="0" collapsed="false">
      <c r="A645" s="98" t="s">
        <v>844</v>
      </c>
      <c r="B645" s="109"/>
      <c r="C645" s="99" t="s">
        <v>29</v>
      </c>
      <c r="D645" s="99" t="n">
        <v>15</v>
      </c>
      <c r="E645" s="146" t="n">
        <v>8</v>
      </c>
      <c r="F645" s="89" t="n">
        <f aca="false">G645*130</f>
        <v>223.6</v>
      </c>
      <c r="G645" s="100" t="n">
        <v>1.72</v>
      </c>
      <c r="H645" s="91" t="n">
        <v>1</v>
      </c>
      <c r="I645" s="92" t="s">
        <v>30</v>
      </c>
      <c r="J645" s="101" t="s">
        <v>60</v>
      </c>
      <c r="K645" s="102" t="s">
        <v>845</v>
      </c>
      <c r="L645" s="136" t="s">
        <v>441</v>
      </c>
      <c r="M645" s="135" t="n">
        <v>48</v>
      </c>
      <c r="N645" s="97" t="n">
        <f aca="false">(D645*G645)*B645</f>
        <v>0</v>
      </c>
    </row>
    <row r="646" customFormat="false" ht="12.75" hidden="false" customHeight="false" outlineLevel="0" collapsed="false">
      <c r="A646" s="98" t="s">
        <v>846</v>
      </c>
      <c r="B646" s="109"/>
      <c r="C646" s="118" t="s">
        <v>29</v>
      </c>
      <c r="D646" s="118" t="n">
        <v>15</v>
      </c>
      <c r="E646" s="153" t="n">
        <v>5</v>
      </c>
      <c r="F646" s="89" t="n">
        <f aca="false">G646*130</f>
        <v>361.4</v>
      </c>
      <c r="G646" s="119" t="n">
        <v>2.78</v>
      </c>
      <c r="H646" s="113" t="n">
        <v>1</v>
      </c>
      <c r="I646" s="114" t="s">
        <v>30</v>
      </c>
      <c r="J646" s="120" t="s">
        <v>60</v>
      </c>
      <c r="K646" s="121" t="s">
        <v>847</v>
      </c>
      <c r="L646" s="132" t="s">
        <v>441</v>
      </c>
      <c r="M646" s="135" t="n">
        <v>48</v>
      </c>
      <c r="N646" s="97" t="n">
        <f aca="false">(D646*G646)*B646</f>
        <v>0</v>
      </c>
    </row>
    <row r="647" customFormat="false" ht="12.75" hidden="false" customHeight="false" outlineLevel="0" collapsed="false">
      <c r="A647" s="98" t="s">
        <v>848</v>
      </c>
      <c r="B647" s="86"/>
      <c r="C647" s="118" t="s">
        <v>29</v>
      </c>
      <c r="D647" s="118" t="n">
        <v>15</v>
      </c>
      <c r="E647" s="153" t="n">
        <v>10</v>
      </c>
      <c r="F647" s="89" t="n">
        <f aca="false">G647*130</f>
        <v>165.1</v>
      </c>
      <c r="G647" s="119" t="n">
        <v>1.27</v>
      </c>
      <c r="H647" s="113" t="n">
        <v>1</v>
      </c>
      <c r="I647" s="114" t="s">
        <v>30</v>
      </c>
      <c r="J647" s="120" t="s">
        <v>60</v>
      </c>
      <c r="K647" s="121" t="s">
        <v>849</v>
      </c>
      <c r="L647" s="132" t="s">
        <v>441</v>
      </c>
      <c r="M647" s="135" t="n">
        <v>48</v>
      </c>
      <c r="N647" s="97" t="n">
        <f aca="false">(D647*G647)*B647</f>
        <v>0</v>
      </c>
    </row>
    <row r="648" customFormat="false" ht="12.75" hidden="false" customHeight="false" outlineLevel="0" collapsed="false">
      <c r="A648" s="85" t="s">
        <v>850</v>
      </c>
      <c r="B648" s="185"/>
      <c r="C648" s="110" t="s">
        <v>29</v>
      </c>
      <c r="D648" s="110" t="n">
        <v>15</v>
      </c>
      <c r="E648" s="111" t="n">
        <v>10</v>
      </c>
      <c r="F648" s="89" t="n">
        <f aca="false">G648*130</f>
        <v>158.6</v>
      </c>
      <c r="G648" s="119" t="n">
        <v>1.22</v>
      </c>
      <c r="H648" s="113" t="n">
        <v>1</v>
      </c>
      <c r="I648" s="114" t="s">
        <v>30</v>
      </c>
      <c r="J648" s="115" t="s">
        <v>39</v>
      </c>
      <c r="K648" s="116" t="s">
        <v>851</v>
      </c>
      <c r="L648" s="117" t="s">
        <v>441</v>
      </c>
      <c r="M648" s="135" t="n">
        <v>48</v>
      </c>
      <c r="N648" s="97" t="n">
        <f aca="false">(D648*G648)*B648</f>
        <v>0</v>
      </c>
    </row>
    <row r="649" customFormat="false" ht="12.75" hidden="false" customHeight="false" outlineLevel="0" collapsed="false">
      <c r="A649" s="98" t="s">
        <v>852</v>
      </c>
      <c r="B649" s="109"/>
      <c r="C649" s="118" t="s">
        <v>29</v>
      </c>
      <c r="D649" s="118" t="n">
        <v>15</v>
      </c>
      <c r="E649" s="153" t="n">
        <v>10</v>
      </c>
      <c r="F649" s="89" t="n">
        <f aca="false">G649*130</f>
        <v>140.4</v>
      </c>
      <c r="G649" s="119" t="n">
        <v>1.08</v>
      </c>
      <c r="H649" s="113" t="n">
        <v>1</v>
      </c>
      <c r="I649" s="114" t="s">
        <v>30</v>
      </c>
      <c r="J649" s="120" t="s">
        <v>175</v>
      </c>
      <c r="K649" s="121" t="s">
        <v>853</v>
      </c>
      <c r="L649" s="132" t="s">
        <v>441</v>
      </c>
      <c r="M649" s="135" t="n">
        <v>48</v>
      </c>
      <c r="N649" s="97" t="n">
        <f aca="false">(D649*G649)*B649</f>
        <v>0</v>
      </c>
    </row>
    <row r="650" customFormat="false" ht="12.75" hidden="false" customHeight="false" outlineLevel="0" collapsed="false">
      <c r="A650" s="98" t="s">
        <v>854</v>
      </c>
      <c r="B650" s="109"/>
      <c r="C650" s="99" t="s">
        <v>29</v>
      </c>
      <c r="D650" s="99" t="n">
        <v>15</v>
      </c>
      <c r="E650" s="146" t="n">
        <v>10</v>
      </c>
      <c r="F650" s="89" t="n">
        <f aca="false">G650*130</f>
        <v>149.5</v>
      </c>
      <c r="G650" s="100" t="n">
        <v>1.15</v>
      </c>
      <c r="H650" s="91" t="n">
        <v>1</v>
      </c>
      <c r="I650" s="92" t="s">
        <v>30</v>
      </c>
      <c r="J650" s="101" t="s">
        <v>175</v>
      </c>
      <c r="K650" s="102" t="s">
        <v>200</v>
      </c>
      <c r="L650" s="136" t="s">
        <v>441</v>
      </c>
      <c r="M650" s="135" t="n">
        <v>48</v>
      </c>
      <c r="N650" s="97" t="n">
        <f aca="false">(D650*G650)*B650</f>
        <v>0</v>
      </c>
    </row>
    <row r="651" customFormat="false" ht="12.75" hidden="false" customHeight="false" outlineLevel="0" collapsed="false">
      <c r="A651" s="98" t="s">
        <v>855</v>
      </c>
      <c r="B651" s="109"/>
      <c r="C651" s="99" t="s">
        <v>29</v>
      </c>
      <c r="D651" s="99" t="n">
        <v>15</v>
      </c>
      <c r="E651" s="146" t="n">
        <v>10</v>
      </c>
      <c r="F651" s="89" t="n">
        <f aca="false">G651*130</f>
        <v>149.5</v>
      </c>
      <c r="G651" s="100" t="n">
        <v>1.15</v>
      </c>
      <c r="H651" s="91" t="n">
        <v>1</v>
      </c>
      <c r="I651" s="92" t="s">
        <v>30</v>
      </c>
      <c r="J651" s="101" t="s">
        <v>175</v>
      </c>
      <c r="K651" s="102" t="s">
        <v>856</v>
      </c>
      <c r="L651" s="136" t="s">
        <v>441</v>
      </c>
      <c r="M651" s="135" t="n">
        <v>48</v>
      </c>
      <c r="N651" s="97" t="n">
        <f aca="false">(D651*G651)*B651</f>
        <v>0</v>
      </c>
    </row>
    <row r="652" customFormat="false" ht="12.75" hidden="false" customHeight="false" outlineLevel="0" collapsed="false">
      <c r="A652" s="98" t="s">
        <v>857</v>
      </c>
      <c r="B652" s="109"/>
      <c r="C652" s="99" t="s">
        <v>29</v>
      </c>
      <c r="D652" s="99" t="n">
        <v>15</v>
      </c>
      <c r="E652" s="146" t="n">
        <v>10</v>
      </c>
      <c r="F652" s="89" t="n">
        <f aca="false">G652*130</f>
        <v>172.9</v>
      </c>
      <c r="G652" s="100" t="n">
        <v>1.33</v>
      </c>
      <c r="H652" s="91" t="n">
        <v>1</v>
      </c>
      <c r="I652" s="92" t="s">
        <v>30</v>
      </c>
      <c r="J652" s="101" t="s">
        <v>175</v>
      </c>
      <c r="K652" s="102" t="s">
        <v>858</v>
      </c>
      <c r="L652" s="136" t="s">
        <v>441</v>
      </c>
      <c r="M652" s="135" t="n">
        <v>48</v>
      </c>
      <c r="N652" s="97" t="n">
        <f aca="false">(D652*G652)*B652</f>
        <v>0</v>
      </c>
    </row>
    <row r="653" customFormat="false" ht="12.75" hidden="false" customHeight="false" outlineLevel="0" collapsed="false">
      <c r="A653" s="98" t="s">
        <v>859</v>
      </c>
      <c r="B653" s="109"/>
      <c r="C653" s="99" t="s">
        <v>29</v>
      </c>
      <c r="D653" s="99" t="n">
        <v>15</v>
      </c>
      <c r="E653" s="146" t="n">
        <v>10</v>
      </c>
      <c r="F653" s="89" t="n">
        <f aca="false">G653*130</f>
        <v>163.8</v>
      </c>
      <c r="G653" s="100" t="n">
        <v>1.26</v>
      </c>
      <c r="H653" s="91" t="n">
        <v>1</v>
      </c>
      <c r="I653" s="92" t="s">
        <v>30</v>
      </c>
      <c r="J653" s="101" t="s">
        <v>175</v>
      </c>
      <c r="K653" s="102" t="s">
        <v>522</v>
      </c>
      <c r="L653" s="136" t="s">
        <v>441</v>
      </c>
      <c r="M653" s="135" t="n">
        <v>48</v>
      </c>
      <c r="N653" s="97" t="n">
        <f aca="false">(D653*G653)*B653</f>
        <v>0</v>
      </c>
    </row>
    <row r="654" customFormat="false" ht="12.75" hidden="false" customHeight="false" outlineLevel="0" collapsed="false">
      <c r="A654" s="98" t="s">
        <v>860</v>
      </c>
      <c r="B654" s="109"/>
      <c r="C654" s="99" t="s">
        <v>29</v>
      </c>
      <c r="D654" s="99" t="n">
        <v>15</v>
      </c>
      <c r="E654" s="146" t="n">
        <v>10</v>
      </c>
      <c r="F654" s="89" t="n">
        <f aca="false">G654*130</f>
        <v>163.8</v>
      </c>
      <c r="G654" s="100" t="n">
        <v>1.26</v>
      </c>
      <c r="H654" s="91" t="n">
        <v>1</v>
      </c>
      <c r="I654" s="92" t="s">
        <v>30</v>
      </c>
      <c r="J654" s="101" t="s">
        <v>175</v>
      </c>
      <c r="K654" s="102" t="s">
        <v>861</v>
      </c>
      <c r="L654" s="136" t="s">
        <v>441</v>
      </c>
      <c r="M654" s="135" t="n">
        <v>49</v>
      </c>
      <c r="N654" s="97" t="n">
        <f aca="false">(D654*G654)*B654</f>
        <v>0</v>
      </c>
    </row>
    <row r="655" customFormat="false" ht="12.75" hidden="false" customHeight="false" outlineLevel="0" collapsed="false">
      <c r="A655" s="98" t="s">
        <v>862</v>
      </c>
      <c r="B655" s="109"/>
      <c r="C655" s="99" t="s">
        <v>29</v>
      </c>
      <c r="D655" s="99" t="n">
        <v>15</v>
      </c>
      <c r="E655" s="146" t="n">
        <v>10</v>
      </c>
      <c r="F655" s="89" t="n">
        <f aca="false">G655*130</f>
        <v>172.9</v>
      </c>
      <c r="G655" s="100" t="n">
        <v>1.33</v>
      </c>
      <c r="H655" s="91" t="n">
        <v>1</v>
      </c>
      <c r="I655" s="92" t="s">
        <v>30</v>
      </c>
      <c r="J655" s="101" t="s">
        <v>175</v>
      </c>
      <c r="K655" s="102" t="s">
        <v>863</v>
      </c>
      <c r="L655" s="136" t="s">
        <v>441</v>
      </c>
      <c r="M655" s="135" t="n">
        <v>49</v>
      </c>
      <c r="N655" s="97" t="n">
        <f aca="false">(D655*G655)*B655</f>
        <v>0</v>
      </c>
    </row>
    <row r="656" customFormat="false" ht="12.75" hidden="false" customHeight="false" outlineLevel="0" collapsed="false">
      <c r="A656" s="98" t="s">
        <v>864</v>
      </c>
      <c r="B656" s="109"/>
      <c r="C656" s="99" t="s">
        <v>29</v>
      </c>
      <c r="D656" s="99" t="n">
        <v>15</v>
      </c>
      <c r="E656" s="146" t="n">
        <v>10</v>
      </c>
      <c r="F656" s="89" t="n">
        <f aca="false">G656*130</f>
        <v>172.9</v>
      </c>
      <c r="G656" s="100" t="n">
        <v>1.33</v>
      </c>
      <c r="H656" s="91" t="n">
        <v>1</v>
      </c>
      <c r="I656" s="92" t="s">
        <v>30</v>
      </c>
      <c r="J656" s="101" t="s">
        <v>175</v>
      </c>
      <c r="K656" s="102" t="s">
        <v>865</v>
      </c>
      <c r="L656" s="136" t="s">
        <v>441</v>
      </c>
      <c r="M656" s="135" t="n">
        <v>49</v>
      </c>
      <c r="N656" s="97" t="n">
        <f aca="false">(D656*G656)*B656</f>
        <v>0</v>
      </c>
    </row>
    <row r="657" customFormat="false" ht="12.75" hidden="false" customHeight="false" outlineLevel="0" collapsed="false">
      <c r="A657" s="98" t="s">
        <v>866</v>
      </c>
      <c r="B657" s="109"/>
      <c r="C657" s="99" t="s">
        <v>29</v>
      </c>
      <c r="D657" s="99" t="n">
        <v>15</v>
      </c>
      <c r="E657" s="146" t="n">
        <v>10</v>
      </c>
      <c r="F657" s="89" t="n">
        <f aca="false">G657*130</f>
        <v>163.8</v>
      </c>
      <c r="G657" s="100" t="n">
        <v>1.26</v>
      </c>
      <c r="H657" s="91" t="n">
        <v>1</v>
      </c>
      <c r="I657" s="92" t="s">
        <v>30</v>
      </c>
      <c r="J657" s="101" t="s">
        <v>175</v>
      </c>
      <c r="K657" s="102" t="s">
        <v>867</v>
      </c>
      <c r="L657" s="136" t="s">
        <v>441</v>
      </c>
      <c r="M657" s="135" t="n">
        <v>49</v>
      </c>
      <c r="N657" s="97" t="n">
        <f aca="false">(D657*G657)*B657</f>
        <v>0</v>
      </c>
    </row>
    <row r="658" customFormat="false" ht="12.75" hidden="false" customHeight="false" outlineLevel="0" collapsed="false">
      <c r="A658" s="98" t="s">
        <v>868</v>
      </c>
      <c r="B658" s="109"/>
      <c r="C658" s="99" t="s">
        <v>29</v>
      </c>
      <c r="D658" s="99" t="n">
        <v>15</v>
      </c>
      <c r="E658" s="146" t="n">
        <v>8</v>
      </c>
      <c r="F658" s="89" t="n">
        <f aca="false">G658*130</f>
        <v>152.1</v>
      </c>
      <c r="G658" s="100" t="n">
        <v>1.17</v>
      </c>
      <c r="H658" s="91" t="n">
        <v>1</v>
      </c>
      <c r="I658" s="92" t="s">
        <v>30</v>
      </c>
      <c r="J658" s="101" t="s">
        <v>71</v>
      </c>
      <c r="K658" s="102" t="s">
        <v>245</v>
      </c>
      <c r="L658" s="136" t="s">
        <v>441</v>
      </c>
      <c r="M658" s="135" t="n">
        <v>49</v>
      </c>
      <c r="N658" s="97" t="n">
        <f aca="false">(D658*G658)*B658</f>
        <v>0</v>
      </c>
    </row>
    <row r="659" customFormat="false" ht="12.75" hidden="false" customHeight="false" outlineLevel="0" collapsed="false">
      <c r="A659" s="98" t="s">
        <v>869</v>
      </c>
      <c r="B659" s="109"/>
      <c r="C659" s="99" t="s">
        <v>29</v>
      </c>
      <c r="D659" s="99" t="n">
        <v>15</v>
      </c>
      <c r="E659" s="146" t="n">
        <v>8</v>
      </c>
      <c r="F659" s="89" t="n">
        <f aca="false">G659*130</f>
        <v>156</v>
      </c>
      <c r="G659" s="100" t="n">
        <v>1.2</v>
      </c>
      <c r="H659" s="91" t="n">
        <v>1</v>
      </c>
      <c r="I659" s="92" t="s">
        <v>30</v>
      </c>
      <c r="J659" s="101" t="s">
        <v>71</v>
      </c>
      <c r="K659" s="102" t="s">
        <v>76</v>
      </c>
      <c r="L659" s="136" t="s">
        <v>441</v>
      </c>
      <c r="M659" s="135" t="n">
        <v>49</v>
      </c>
      <c r="N659" s="97" t="n">
        <f aca="false">(D659*G659)*B659</f>
        <v>0</v>
      </c>
    </row>
    <row r="660" customFormat="false" ht="12.75" hidden="false" customHeight="false" outlineLevel="0" collapsed="false">
      <c r="A660" s="98" t="s">
        <v>870</v>
      </c>
      <c r="B660" s="109"/>
      <c r="C660" s="99" t="s">
        <v>29</v>
      </c>
      <c r="D660" s="99" t="n">
        <v>15</v>
      </c>
      <c r="E660" s="146" t="n">
        <v>8</v>
      </c>
      <c r="F660" s="89" t="n">
        <f aca="false">G660*130</f>
        <v>148.2</v>
      </c>
      <c r="G660" s="100" t="n">
        <v>1.14</v>
      </c>
      <c r="H660" s="91" t="n">
        <v>1</v>
      </c>
      <c r="I660" s="92" t="s">
        <v>30</v>
      </c>
      <c r="J660" s="101" t="s">
        <v>71</v>
      </c>
      <c r="K660" s="102" t="s">
        <v>871</v>
      </c>
      <c r="L660" s="136" t="s">
        <v>441</v>
      </c>
      <c r="M660" s="135" t="n">
        <v>49</v>
      </c>
      <c r="N660" s="97" t="n">
        <f aca="false">(D660*G660)*B660</f>
        <v>0</v>
      </c>
    </row>
    <row r="661" customFormat="false" ht="12.75" hidden="false" customHeight="false" outlineLevel="0" collapsed="false">
      <c r="A661" s="98" t="s">
        <v>872</v>
      </c>
      <c r="B661" s="109"/>
      <c r="C661" s="99" t="s">
        <v>29</v>
      </c>
      <c r="D661" s="99" t="n">
        <v>15</v>
      </c>
      <c r="E661" s="146" t="n">
        <v>8</v>
      </c>
      <c r="F661" s="89" t="n">
        <f aca="false">G661*130</f>
        <v>148.2</v>
      </c>
      <c r="G661" s="100" t="n">
        <v>1.14</v>
      </c>
      <c r="H661" s="91" t="n">
        <v>1</v>
      </c>
      <c r="I661" s="92" t="s">
        <v>30</v>
      </c>
      <c r="J661" s="101" t="s">
        <v>71</v>
      </c>
      <c r="K661" s="102" t="s">
        <v>242</v>
      </c>
      <c r="L661" s="136" t="s">
        <v>441</v>
      </c>
      <c r="M661" s="135" t="n">
        <v>49</v>
      </c>
      <c r="N661" s="97" t="n">
        <f aca="false">(D661*G661)*B661</f>
        <v>0</v>
      </c>
    </row>
    <row r="662" customFormat="false" ht="12.75" hidden="false" customHeight="false" outlineLevel="0" collapsed="false">
      <c r="A662" s="98" t="s">
        <v>873</v>
      </c>
      <c r="B662" s="109"/>
      <c r="C662" s="99" t="s">
        <v>29</v>
      </c>
      <c r="D662" s="99" t="n">
        <v>15</v>
      </c>
      <c r="E662" s="146" t="n">
        <v>8</v>
      </c>
      <c r="F662" s="89" t="n">
        <f aca="false">G662*130</f>
        <v>133.9</v>
      </c>
      <c r="G662" s="100" t="n">
        <v>1.03</v>
      </c>
      <c r="H662" s="91" t="n">
        <v>1</v>
      </c>
      <c r="I662" s="92" t="s">
        <v>30</v>
      </c>
      <c r="J662" s="101" t="s">
        <v>71</v>
      </c>
      <c r="K662" s="102" t="s">
        <v>874</v>
      </c>
      <c r="L662" s="136" t="s">
        <v>441</v>
      </c>
      <c r="M662" s="135" t="n">
        <v>49</v>
      </c>
      <c r="N662" s="97" t="n">
        <f aca="false">(D662*G662)*B662</f>
        <v>0</v>
      </c>
    </row>
    <row r="663" customFormat="false" ht="12.75" hidden="false" customHeight="false" outlineLevel="0" collapsed="false">
      <c r="A663" s="98" t="s">
        <v>875</v>
      </c>
      <c r="B663" s="109"/>
      <c r="C663" s="99" t="s">
        <v>29</v>
      </c>
      <c r="D663" s="99" t="n">
        <v>15</v>
      </c>
      <c r="E663" s="146" t="n">
        <v>8</v>
      </c>
      <c r="F663" s="89" t="n">
        <f aca="false">G663*130</f>
        <v>167.7</v>
      </c>
      <c r="G663" s="100" t="n">
        <v>1.29</v>
      </c>
      <c r="H663" s="91" t="n">
        <v>1</v>
      </c>
      <c r="I663" s="92" t="s">
        <v>30</v>
      </c>
      <c r="J663" s="101" t="s">
        <v>71</v>
      </c>
      <c r="K663" s="102" t="s">
        <v>876</v>
      </c>
      <c r="L663" s="136" t="s">
        <v>441</v>
      </c>
      <c r="M663" s="135" t="n">
        <v>49</v>
      </c>
      <c r="N663" s="97" t="n">
        <f aca="false">(D663*G663)*B663</f>
        <v>0</v>
      </c>
    </row>
    <row r="664" customFormat="false" ht="12.75" hidden="false" customHeight="false" outlineLevel="0" collapsed="false">
      <c r="A664" s="98" t="s">
        <v>877</v>
      </c>
      <c r="B664" s="109"/>
      <c r="C664" s="99" t="s">
        <v>29</v>
      </c>
      <c r="D664" s="99" t="n">
        <v>15</v>
      </c>
      <c r="E664" s="146" t="n">
        <v>8</v>
      </c>
      <c r="F664" s="89" t="n">
        <f aca="false">G664*130</f>
        <v>169</v>
      </c>
      <c r="G664" s="100" t="n">
        <v>1.3</v>
      </c>
      <c r="H664" s="91" t="n">
        <v>1</v>
      </c>
      <c r="I664" s="92" t="s">
        <v>30</v>
      </c>
      <c r="J664" s="101" t="s">
        <v>71</v>
      </c>
      <c r="K664" s="102" t="s">
        <v>878</v>
      </c>
      <c r="L664" s="136" t="s">
        <v>441</v>
      </c>
      <c r="M664" s="135" t="n">
        <v>49</v>
      </c>
      <c r="N664" s="97" t="n">
        <f aca="false">(D664*G664)*B664</f>
        <v>0</v>
      </c>
    </row>
    <row r="665" customFormat="false" ht="12.75" hidden="false" customHeight="false" outlineLevel="0" collapsed="false">
      <c r="A665" s="98" t="s">
        <v>879</v>
      </c>
      <c r="B665" s="109"/>
      <c r="C665" s="99" t="s">
        <v>29</v>
      </c>
      <c r="D665" s="99" t="n">
        <v>15</v>
      </c>
      <c r="E665" s="146" t="n">
        <v>8</v>
      </c>
      <c r="F665" s="89" t="n">
        <f aca="false">G665*130</f>
        <v>133.9</v>
      </c>
      <c r="G665" s="100" t="n">
        <v>1.03</v>
      </c>
      <c r="H665" s="91" t="n">
        <v>1</v>
      </c>
      <c r="I665" s="92" t="s">
        <v>30</v>
      </c>
      <c r="J665" s="101" t="s">
        <v>71</v>
      </c>
      <c r="K665" s="102" t="s">
        <v>880</v>
      </c>
      <c r="L665" s="136" t="s">
        <v>441</v>
      </c>
      <c r="M665" s="135" t="n">
        <v>49</v>
      </c>
      <c r="N665" s="97" t="n">
        <f aca="false">(D665*G665)*B665</f>
        <v>0</v>
      </c>
    </row>
    <row r="666" customFormat="false" ht="12.75" hidden="false" customHeight="false" outlineLevel="0" collapsed="false">
      <c r="A666" s="98" t="s">
        <v>881</v>
      </c>
      <c r="B666" s="109"/>
      <c r="C666" s="99" t="s">
        <v>29</v>
      </c>
      <c r="D666" s="99" t="n">
        <v>15</v>
      </c>
      <c r="E666" s="146" t="n">
        <v>8</v>
      </c>
      <c r="F666" s="89" t="n">
        <f aca="false">G666*130</f>
        <v>202.8</v>
      </c>
      <c r="G666" s="100" t="n">
        <v>1.56</v>
      </c>
      <c r="H666" s="91" t="n">
        <v>1</v>
      </c>
      <c r="I666" s="92" t="s">
        <v>30</v>
      </c>
      <c r="J666" s="101" t="s">
        <v>71</v>
      </c>
      <c r="K666" s="102" t="s">
        <v>882</v>
      </c>
      <c r="L666" s="136" t="s">
        <v>441</v>
      </c>
      <c r="M666" s="135" t="n">
        <v>49</v>
      </c>
      <c r="N666" s="97" t="n">
        <f aca="false">(D666*G666)*B666</f>
        <v>0</v>
      </c>
    </row>
    <row r="667" customFormat="false" ht="12.75" hidden="false" customHeight="false" outlineLevel="0" collapsed="false">
      <c r="A667" s="98" t="s">
        <v>883</v>
      </c>
      <c r="B667" s="109"/>
      <c r="C667" s="99" t="s">
        <v>29</v>
      </c>
      <c r="D667" s="99" t="n">
        <v>15</v>
      </c>
      <c r="E667" s="146" t="n">
        <v>8</v>
      </c>
      <c r="F667" s="89" t="n">
        <f aca="false">G667*130</f>
        <v>217.1</v>
      </c>
      <c r="G667" s="100" t="n">
        <v>1.67</v>
      </c>
      <c r="H667" s="91" t="n">
        <v>1</v>
      </c>
      <c r="I667" s="92" t="s">
        <v>30</v>
      </c>
      <c r="J667" s="101" t="s">
        <v>71</v>
      </c>
      <c r="K667" s="102" t="s">
        <v>884</v>
      </c>
      <c r="L667" s="136" t="s">
        <v>441</v>
      </c>
      <c r="M667" s="96" t="n">
        <v>49</v>
      </c>
      <c r="N667" s="97" t="n">
        <f aca="false">(D667*G667)*B667</f>
        <v>0</v>
      </c>
    </row>
    <row r="668" customFormat="false" ht="12.75" hidden="false" customHeight="false" outlineLevel="0" collapsed="false">
      <c r="A668" s="98" t="s">
        <v>885</v>
      </c>
      <c r="B668" s="109"/>
      <c r="C668" s="99" t="s">
        <v>29</v>
      </c>
      <c r="D668" s="99" t="n">
        <v>15</v>
      </c>
      <c r="E668" s="146" t="n">
        <v>8</v>
      </c>
      <c r="F668" s="89" t="n">
        <f aca="false">G668*130</f>
        <v>180.7</v>
      </c>
      <c r="G668" s="100" t="n">
        <v>1.39</v>
      </c>
      <c r="H668" s="91" t="n">
        <v>1</v>
      </c>
      <c r="I668" s="92" t="s">
        <v>30</v>
      </c>
      <c r="J668" s="101" t="s">
        <v>71</v>
      </c>
      <c r="K668" s="102" t="s">
        <v>255</v>
      </c>
      <c r="L668" s="136" t="s">
        <v>441</v>
      </c>
      <c r="M668" s="96" t="n">
        <v>49</v>
      </c>
      <c r="N668" s="97" t="n">
        <f aca="false">(D668*G668)*B668</f>
        <v>0</v>
      </c>
    </row>
    <row r="669" customFormat="false" ht="12.75" hidden="false" customHeight="false" outlineLevel="0" collapsed="false">
      <c r="A669" s="98" t="s">
        <v>886</v>
      </c>
      <c r="B669" s="109"/>
      <c r="C669" s="99" t="s">
        <v>29</v>
      </c>
      <c r="D669" s="99" t="n">
        <v>15</v>
      </c>
      <c r="E669" s="146" t="n">
        <v>8</v>
      </c>
      <c r="F669" s="89" t="n">
        <f aca="false">G669*130</f>
        <v>201.5</v>
      </c>
      <c r="G669" s="100" t="n">
        <v>1.55</v>
      </c>
      <c r="H669" s="91" t="n">
        <v>1</v>
      </c>
      <c r="I669" s="92" t="s">
        <v>30</v>
      </c>
      <c r="J669" s="101" t="s">
        <v>71</v>
      </c>
      <c r="K669" s="102" t="s">
        <v>257</v>
      </c>
      <c r="L669" s="136" t="s">
        <v>441</v>
      </c>
      <c r="M669" s="96" t="n">
        <v>49</v>
      </c>
      <c r="N669" s="97" t="n">
        <f aca="false">(D669*G669)*B669</f>
        <v>0</v>
      </c>
    </row>
    <row r="670" customFormat="false" ht="12.75" hidden="false" customHeight="false" outlineLevel="0" collapsed="false">
      <c r="A670" s="98" t="s">
        <v>887</v>
      </c>
      <c r="B670" s="109"/>
      <c r="C670" s="99" t="s">
        <v>29</v>
      </c>
      <c r="D670" s="99" t="n">
        <v>15</v>
      </c>
      <c r="E670" s="146" t="n">
        <v>8</v>
      </c>
      <c r="F670" s="89" t="n">
        <f aca="false">G670*130</f>
        <v>193.7</v>
      </c>
      <c r="G670" s="100" t="n">
        <v>1.49</v>
      </c>
      <c r="H670" s="91" t="n">
        <v>1</v>
      </c>
      <c r="I670" s="92" t="s">
        <v>30</v>
      </c>
      <c r="J670" s="101" t="s">
        <v>71</v>
      </c>
      <c r="K670" s="102" t="s">
        <v>888</v>
      </c>
      <c r="L670" s="136" t="s">
        <v>441</v>
      </c>
      <c r="M670" s="96" t="n">
        <v>50</v>
      </c>
      <c r="N670" s="97" t="n">
        <f aca="false">(D670*G670)*B670</f>
        <v>0</v>
      </c>
    </row>
    <row r="671" customFormat="false" ht="12.75" hidden="false" customHeight="false" outlineLevel="0" collapsed="false">
      <c r="A671" s="98" t="s">
        <v>889</v>
      </c>
      <c r="B671" s="109"/>
      <c r="C671" s="99" t="s">
        <v>29</v>
      </c>
      <c r="D671" s="99" t="n">
        <v>15</v>
      </c>
      <c r="E671" s="146" t="n">
        <v>10</v>
      </c>
      <c r="F671" s="89" t="n">
        <f aca="false">G671*130</f>
        <v>174.2</v>
      </c>
      <c r="G671" s="100" t="n">
        <v>1.34</v>
      </c>
      <c r="H671" s="91" t="n">
        <v>1</v>
      </c>
      <c r="I671" s="92" t="s">
        <v>30</v>
      </c>
      <c r="J671" s="101" t="s">
        <v>80</v>
      </c>
      <c r="K671" s="102" t="s">
        <v>890</v>
      </c>
      <c r="L671" s="136" t="s">
        <v>441</v>
      </c>
      <c r="M671" s="96" t="n">
        <v>50</v>
      </c>
      <c r="N671" s="97" t="n">
        <f aca="false">(D671*G671)*B671</f>
        <v>0</v>
      </c>
    </row>
    <row r="672" customFormat="false" ht="12.75" hidden="false" customHeight="false" outlineLevel="0" collapsed="false">
      <c r="A672" s="98" t="s">
        <v>891</v>
      </c>
      <c r="B672" s="109"/>
      <c r="C672" s="99" t="s">
        <v>29</v>
      </c>
      <c r="D672" s="99" t="n">
        <v>15</v>
      </c>
      <c r="E672" s="146" t="n">
        <v>10</v>
      </c>
      <c r="F672" s="89" t="n">
        <f aca="false">G672*130</f>
        <v>156</v>
      </c>
      <c r="G672" s="100" t="n">
        <v>1.2</v>
      </c>
      <c r="H672" s="91" t="n">
        <v>1</v>
      </c>
      <c r="I672" s="92" t="s">
        <v>30</v>
      </c>
      <c r="J672" s="101" t="s">
        <v>80</v>
      </c>
      <c r="K672" s="102" t="s">
        <v>892</v>
      </c>
      <c r="L672" s="136" t="s">
        <v>441</v>
      </c>
      <c r="M672" s="96" t="n">
        <v>50</v>
      </c>
      <c r="N672" s="97" t="n">
        <f aca="false">(D672*G672)*B672</f>
        <v>0</v>
      </c>
    </row>
    <row r="673" customFormat="false" ht="12.75" hidden="false" customHeight="false" outlineLevel="0" collapsed="false">
      <c r="A673" s="98" t="s">
        <v>893</v>
      </c>
      <c r="B673" s="109"/>
      <c r="C673" s="99" t="s">
        <v>29</v>
      </c>
      <c r="D673" s="99" t="n">
        <v>15</v>
      </c>
      <c r="E673" s="146" t="n">
        <v>10</v>
      </c>
      <c r="F673" s="89" t="n">
        <f aca="false">G673*130</f>
        <v>156</v>
      </c>
      <c r="G673" s="100" t="n">
        <v>1.2</v>
      </c>
      <c r="H673" s="91" t="n">
        <v>1</v>
      </c>
      <c r="I673" s="92" t="s">
        <v>30</v>
      </c>
      <c r="J673" s="101" t="s">
        <v>80</v>
      </c>
      <c r="K673" s="102" t="s">
        <v>894</v>
      </c>
      <c r="L673" s="136" t="s">
        <v>441</v>
      </c>
      <c r="M673" s="96" t="n">
        <v>50</v>
      </c>
      <c r="N673" s="97" t="n">
        <f aca="false">(D673*G673)*B673</f>
        <v>0</v>
      </c>
    </row>
    <row r="674" customFormat="false" ht="12.75" hidden="false" customHeight="false" outlineLevel="0" collapsed="false">
      <c r="A674" s="98" t="s">
        <v>895</v>
      </c>
      <c r="B674" s="109"/>
      <c r="C674" s="99" t="s">
        <v>29</v>
      </c>
      <c r="D674" s="99" t="n">
        <v>15</v>
      </c>
      <c r="E674" s="146" t="n">
        <v>10</v>
      </c>
      <c r="F674" s="89" t="n">
        <f aca="false">G674*130</f>
        <v>156</v>
      </c>
      <c r="G674" s="100" t="n">
        <v>1.2</v>
      </c>
      <c r="H674" s="91" t="n">
        <v>1</v>
      </c>
      <c r="I674" s="92" t="s">
        <v>30</v>
      </c>
      <c r="J674" s="101" t="s">
        <v>80</v>
      </c>
      <c r="K674" s="102" t="s">
        <v>896</v>
      </c>
      <c r="L674" s="136" t="s">
        <v>441</v>
      </c>
      <c r="M674" s="96" t="n">
        <v>50</v>
      </c>
      <c r="N674" s="97" t="n">
        <f aca="false">(D674*G674)*B674</f>
        <v>0</v>
      </c>
    </row>
    <row r="675" customFormat="false" ht="12.75" hidden="false" customHeight="false" outlineLevel="0" collapsed="false">
      <c r="A675" s="98" t="s">
        <v>897</v>
      </c>
      <c r="B675" s="109"/>
      <c r="C675" s="99" t="s">
        <v>29</v>
      </c>
      <c r="D675" s="99" t="n">
        <v>15</v>
      </c>
      <c r="E675" s="146" t="n">
        <v>10</v>
      </c>
      <c r="F675" s="89" t="n">
        <f aca="false">G675*130</f>
        <v>183.3</v>
      </c>
      <c r="G675" s="100" t="n">
        <v>1.41</v>
      </c>
      <c r="H675" s="91" t="n">
        <v>1</v>
      </c>
      <c r="I675" s="92" t="s">
        <v>30</v>
      </c>
      <c r="J675" s="101" t="s">
        <v>80</v>
      </c>
      <c r="K675" s="102" t="s">
        <v>85</v>
      </c>
      <c r="L675" s="136" t="s">
        <v>441</v>
      </c>
      <c r="M675" s="96" t="n">
        <v>50</v>
      </c>
      <c r="N675" s="97" t="n">
        <f aca="false">(D675*G675)*B675</f>
        <v>0</v>
      </c>
    </row>
    <row r="676" customFormat="false" ht="12.75" hidden="false" customHeight="false" outlineLevel="0" collapsed="false">
      <c r="A676" s="98" t="s">
        <v>898</v>
      </c>
      <c r="B676" s="109"/>
      <c r="C676" s="99" t="s">
        <v>29</v>
      </c>
      <c r="D676" s="99" t="n">
        <v>15</v>
      </c>
      <c r="E676" s="146" t="n">
        <v>10</v>
      </c>
      <c r="F676" s="89" t="n">
        <f aca="false">G676*130</f>
        <v>165.1</v>
      </c>
      <c r="G676" s="100" t="n">
        <v>1.27</v>
      </c>
      <c r="H676" s="91" t="n">
        <v>1</v>
      </c>
      <c r="I676" s="92" t="s">
        <v>30</v>
      </c>
      <c r="J676" s="101" t="s">
        <v>80</v>
      </c>
      <c r="K676" s="102" t="s">
        <v>899</v>
      </c>
      <c r="L676" s="136" t="s">
        <v>441</v>
      </c>
      <c r="M676" s="96" t="n">
        <v>50</v>
      </c>
      <c r="N676" s="97" t="n">
        <f aca="false">(D676*G676)*B676</f>
        <v>0</v>
      </c>
    </row>
    <row r="677" customFormat="false" ht="12.75" hidden="false" customHeight="false" outlineLevel="0" collapsed="false">
      <c r="A677" s="98" t="s">
        <v>900</v>
      </c>
      <c r="B677" s="109"/>
      <c r="C677" s="118" t="s">
        <v>29</v>
      </c>
      <c r="D677" s="118" t="n">
        <v>15</v>
      </c>
      <c r="E677" s="153" t="n">
        <v>10</v>
      </c>
      <c r="F677" s="89" t="n">
        <f aca="false">G677*130</f>
        <v>165.1</v>
      </c>
      <c r="G677" s="119" t="n">
        <v>1.27</v>
      </c>
      <c r="H677" s="113" t="n">
        <v>1</v>
      </c>
      <c r="I677" s="114" t="s">
        <v>30</v>
      </c>
      <c r="J677" s="120" t="s">
        <v>80</v>
      </c>
      <c r="K677" s="121" t="s">
        <v>901</v>
      </c>
      <c r="L677" s="132" t="s">
        <v>441</v>
      </c>
      <c r="M677" s="96" t="n">
        <v>50</v>
      </c>
      <c r="N677" s="97" t="n">
        <f aca="false">(D677*G677)*B677</f>
        <v>0</v>
      </c>
    </row>
    <row r="678" customFormat="false" ht="12.75" hidden="false" customHeight="false" outlineLevel="0" collapsed="false">
      <c r="A678" s="98" t="s">
        <v>902</v>
      </c>
      <c r="B678" s="109"/>
      <c r="C678" s="118" t="s">
        <v>29</v>
      </c>
      <c r="D678" s="118" t="n">
        <v>15</v>
      </c>
      <c r="E678" s="153" t="n">
        <v>10</v>
      </c>
      <c r="F678" s="89" t="n">
        <f aca="false">G678*130</f>
        <v>215.8</v>
      </c>
      <c r="G678" s="119" t="n">
        <v>1.66</v>
      </c>
      <c r="H678" s="113" t="n">
        <v>1</v>
      </c>
      <c r="I678" s="114" t="s">
        <v>30</v>
      </c>
      <c r="J678" s="120" t="s">
        <v>80</v>
      </c>
      <c r="K678" s="121" t="s">
        <v>903</v>
      </c>
      <c r="L678" s="132" t="s">
        <v>441</v>
      </c>
      <c r="M678" s="96" t="n">
        <v>50</v>
      </c>
      <c r="N678" s="97" t="n">
        <f aca="false">(D678*G678)*B678</f>
        <v>0</v>
      </c>
    </row>
    <row r="679" customFormat="false" ht="12.75" hidden="false" customHeight="false" outlineLevel="0" collapsed="false">
      <c r="A679" s="98" t="s">
        <v>904</v>
      </c>
      <c r="B679" s="109"/>
      <c r="C679" s="118" t="s">
        <v>29</v>
      </c>
      <c r="D679" s="118" t="n">
        <v>15</v>
      </c>
      <c r="E679" s="153" t="n">
        <v>10</v>
      </c>
      <c r="F679" s="89" t="n">
        <f aca="false">G679*130</f>
        <v>192.4</v>
      </c>
      <c r="G679" s="119" t="n">
        <v>1.48</v>
      </c>
      <c r="H679" s="113" t="n">
        <v>1</v>
      </c>
      <c r="I679" s="114" t="s">
        <v>30</v>
      </c>
      <c r="J679" s="120" t="s">
        <v>80</v>
      </c>
      <c r="K679" s="121" t="s">
        <v>271</v>
      </c>
      <c r="L679" s="132" t="s">
        <v>441</v>
      </c>
      <c r="M679" s="96" t="n">
        <v>50</v>
      </c>
      <c r="N679" s="97" t="n">
        <f aca="false">(D679*G679)*B679</f>
        <v>0</v>
      </c>
    </row>
    <row r="680" customFormat="false" ht="12.75" hidden="false" customHeight="false" outlineLevel="0" collapsed="false">
      <c r="A680" s="85" t="s">
        <v>905</v>
      </c>
      <c r="B680" s="185"/>
      <c r="C680" s="110" t="s">
        <v>29</v>
      </c>
      <c r="D680" s="110" t="n">
        <v>15</v>
      </c>
      <c r="E680" s="111" t="n">
        <v>10</v>
      </c>
      <c r="F680" s="89" t="n">
        <f aca="false">G680*130</f>
        <v>158.6</v>
      </c>
      <c r="G680" s="119" t="n">
        <v>1.22</v>
      </c>
      <c r="H680" s="113" t="n">
        <v>1</v>
      </c>
      <c r="I680" s="114" t="s">
        <v>30</v>
      </c>
      <c r="J680" s="115" t="s">
        <v>80</v>
      </c>
      <c r="K680" s="116" t="s">
        <v>906</v>
      </c>
      <c r="L680" s="117" t="s">
        <v>441</v>
      </c>
      <c r="M680" s="96" t="n">
        <v>50</v>
      </c>
      <c r="N680" s="97" t="n">
        <f aca="false">(D680*G680)*B680</f>
        <v>0</v>
      </c>
    </row>
    <row r="681" customFormat="false" ht="12.75" hidden="false" customHeight="false" outlineLevel="0" collapsed="false">
      <c r="A681" s="98" t="s">
        <v>907</v>
      </c>
      <c r="B681" s="109"/>
      <c r="C681" s="118" t="s">
        <v>29</v>
      </c>
      <c r="D681" s="118" t="n">
        <v>15</v>
      </c>
      <c r="E681" s="153" t="n">
        <v>10</v>
      </c>
      <c r="F681" s="89" t="n">
        <f aca="false">G681*130</f>
        <v>169</v>
      </c>
      <c r="G681" s="119" t="n">
        <v>1.3</v>
      </c>
      <c r="H681" s="113" t="n">
        <v>1</v>
      </c>
      <c r="I681" s="114" t="s">
        <v>30</v>
      </c>
      <c r="J681" s="120" t="s">
        <v>80</v>
      </c>
      <c r="K681" s="121" t="s">
        <v>908</v>
      </c>
      <c r="L681" s="132" t="s">
        <v>441</v>
      </c>
      <c r="M681" s="96" t="n">
        <v>50</v>
      </c>
      <c r="N681" s="97" t="n">
        <f aca="false">(D681*G681)*B681</f>
        <v>0</v>
      </c>
    </row>
    <row r="682" customFormat="false" ht="12.75" hidden="false" customHeight="false" outlineLevel="0" collapsed="false">
      <c r="A682" s="98" t="s">
        <v>909</v>
      </c>
      <c r="B682" s="147"/>
      <c r="C682" s="118" t="s">
        <v>29</v>
      </c>
      <c r="D682" s="118" t="n">
        <v>15</v>
      </c>
      <c r="E682" s="153" t="n">
        <v>10</v>
      </c>
      <c r="F682" s="89" t="n">
        <f aca="false">G682*130</f>
        <v>165.1</v>
      </c>
      <c r="G682" s="119" t="n">
        <v>1.27</v>
      </c>
      <c r="H682" s="113" t="n">
        <v>1</v>
      </c>
      <c r="I682" s="114" t="s">
        <v>30</v>
      </c>
      <c r="J682" s="120" t="s">
        <v>158</v>
      </c>
      <c r="K682" s="121" t="s">
        <v>910</v>
      </c>
      <c r="L682" s="132" t="s">
        <v>441</v>
      </c>
      <c r="M682" s="96" t="n">
        <v>50</v>
      </c>
      <c r="N682" s="97" t="n">
        <f aca="false">(D682*G682)*B682</f>
        <v>0</v>
      </c>
    </row>
    <row r="683" customFormat="false" ht="12.75" hidden="false" customHeight="false" outlineLevel="0" collapsed="false">
      <c r="A683" s="98" t="s">
        <v>911</v>
      </c>
      <c r="B683" s="147"/>
      <c r="C683" s="118" t="s">
        <v>29</v>
      </c>
      <c r="D683" s="118" t="n">
        <v>15</v>
      </c>
      <c r="E683" s="153" t="n">
        <v>10</v>
      </c>
      <c r="F683" s="89" t="n">
        <f aca="false">G683*130</f>
        <v>148.2</v>
      </c>
      <c r="G683" s="119" t="n">
        <v>1.14</v>
      </c>
      <c r="H683" s="113" t="n">
        <v>1</v>
      </c>
      <c r="I683" s="114" t="s">
        <v>30</v>
      </c>
      <c r="J683" s="120" t="s">
        <v>158</v>
      </c>
      <c r="K683" s="121" t="s">
        <v>161</v>
      </c>
      <c r="L683" s="132" t="s">
        <v>441</v>
      </c>
      <c r="M683" s="135" t="n">
        <v>50</v>
      </c>
      <c r="N683" s="97" t="n">
        <f aca="false">(D683*G683)*B683</f>
        <v>0</v>
      </c>
    </row>
    <row r="684" customFormat="false" ht="12.75" hidden="false" customHeight="false" outlineLevel="0" collapsed="false">
      <c r="A684" s="98" t="s">
        <v>912</v>
      </c>
      <c r="B684" s="147"/>
      <c r="C684" s="118" t="s">
        <v>29</v>
      </c>
      <c r="D684" s="118" t="n">
        <v>15</v>
      </c>
      <c r="E684" s="153" t="n">
        <v>10</v>
      </c>
      <c r="F684" s="89" t="n">
        <f aca="false">G684*130</f>
        <v>218.4</v>
      </c>
      <c r="G684" s="119" t="n">
        <v>1.68</v>
      </c>
      <c r="H684" s="113" t="n">
        <v>1</v>
      </c>
      <c r="I684" s="114" t="s">
        <v>30</v>
      </c>
      <c r="J684" s="120" t="s">
        <v>158</v>
      </c>
      <c r="K684" s="121" t="s">
        <v>913</v>
      </c>
      <c r="L684" s="132" t="s">
        <v>441</v>
      </c>
      <c r="M684" s="135" t="n">
        <v>50</v>
      </c>
      <c r="N684" s="97" t="n">
        <f aca="false">(D684*G684)*B684</f>
        <v>0</v>
      </c>
    </row>
    <row r="685" customFormat="false" ht="12.75" hidden="false" customHeight="false" outlineLevel="0" collapsed="false">
      <c r="A685" s="148" t="s">
        <v>914</v>
      </c>
      <c r="B685" s="147"/>
      <c r="C685" s="212" t="s">
        <v>29</v>
      </c>
      <c r="D685" s="118" t="n">
        <v>15</v>
      </c>
      <c r="E685" s="213" t="n">
        <v>10</v>
      </c>
      <c r="F685" s="89" t="n">
        <f aca="false">G685*130</f>
        <v>150.8</v>
      </c>
      <c r="G685" s="119" t="n">
        <v>1.16</v>
      </c>
      <c r="H685" s="113" t="n">
        <v>1</v>
      </c>
      <c r="I685" s="114" t="s">
        <v>30</v>
      </c>
      <c r="J685" s="120" t="s">
        <v>158</v>
      </c>
      <c r="K685" s="214" t="s">
        <v>451</v>
      </c>
      <c r="L685" s="132" t="s">
        <v>441</v>
      </c>
      <c r="M685" s="135" t="n">
        <v>50</v>
      </c>
      <c r="N685" s="97" t="n">
        <f aca="false">(D685*G685)*B685</f>
        <v>0</v>
      </c>
    </row>
    <row r="686" customFormat="false" ht="12.75" hidden="false" customHeight="false" outlineLevel="0" collapsed="false">
      <c r="A686" s="98" t="s">
        <v>915</v>
      </c>
      <c r="B686" s="147"/>
      <c r="C686" s="118" t="s">
        <v>29</v>
      </c>
      <c r="D686" s="118" t="n">
        <v>15</v>
      </c>
      <c r="E686" s="153" t="n">
        <v>10</v>
      </c>
      <c r="F686" s="89" t="n">
        <f aca="false">G686*130</f>
        <v>157.3</v>
      </c>
      <c r="G686" s="119" t="n">
        <v>1.21</v>
      </c>
      <c r="H686" s="113" t="n">
        <v>1</v>
      </c>
      <c r="I686" s="114" t="s">
        <v>30</v>
      </c>
      <c r="J686" s="120" t="s">
        <v>158</v>
      </c>
      <c r="K686" s="121" t="s">
        <v>916</v>
      </c>
      <c r="L686" s="132" t="s">
        <v>441</v>
      </c>
      <c r="M686" s="135" t="n">
        <v>51</v>
      </c>
      <c r="N686" s="97" t="n">
        <f aca="false">(D686*G686)*B686</f>
        <v>0</v>
      </c>
    </row>
    <row r="687" customFormat="false" ht="12.75" hidden="false" customHeight="false" outlineLevel="0" collapsed="false">
      <c r="A687" s="98" t="s">
        <v>917</v>
      </c>
      <c r="B687" s="147"/>
      <c r="C687" s="118" t="s">
        <v>29</v>
      </c>
      <c r="D687" s="118" t="n">
        <v>15</v>
      </c>
      <c r="E687" s="153" t="n">
        <v>10</v>
      </c>
      <c r="F687" s="89" t="n">
        <f aca="false">G687*130</f>
        <v>156</v>
      </c>
      <c r="G687" s="119" t="n">
        <v>1.2</v>
      </c>
      <c r="H687" s="113" t="n">
        <v>1</v>
      </c>
      <c r="I687" s="114" t="s">
        <v>30</v>
      </c>
      <c r="J687" s="120" t="s">
        <v>158</v>
      </c>
      <c r="K687" s="121" t="s">
        <v>918</v>
      </c>
      <c r="L687" s="132" t="s">
        <v>441</v>
      </c>
      <c r="M687" s="135" t="n">
        <v>51</v>
      </c>
      <c r="N687" s="97" t="n">
        <f aca="false">(D687*G687)*B687</f>
        <v>0</v>
      </c>
    </row>
    <row r="688" customFormat="false" ht="12.75" hidden="false" customHeight="false" outlineLevel="0" collapsed="false">
      <c r="A688" s="98" t="s">
        <v>919</v>
      </c>
      <c r="B688" s="109"/>
      <c r="C688" s="118" t="s">
        <v>29</v>
      </c>
      <c r="D688" s="118" t="n">
        <v>15</v>
      </c>
      <c r="E688" s="153" t="n">
        <v>8</v>
      </c>
      <c r="F688" s="89" t="n">
        <f aca="false">G688*130</f>
        <v>154.7</v>
      </c>
      <c r="G688" s="119" t="n">
        <v>1.19</v>
      </c>
      <c r="H688" s="113" t="n">
        <v>1</v>
      </c>
      <c r="I688" s="114" t="s">
        <v>30</v>
      </c>
      <c r="J688" s="120" t="s">
        <v>87</v>
      </c>
      <c r="K688" s="121" t="s">
        <v>920</v>
      </c>
      <c r="L688" s="132" t="s">
        <v>441</v>
      </c>
      <c r="M688" s="135" t="n">
        <v>51</v>
      </c>
      <c r="N688" s="97" t="n">
        <f aca="false">(D688*G688)*B688</f>
        <v>0</v>
      </c>
    </row>
    <row r="689" customFormat="false" ht="12.75" hidden="false" customHeight="false" outlineLevel="0" collapsed="false">
      <c r="A689" s="98" t="s">
        <v>921</v>
      </c>
      <c r="B689" s="109"/>
      <c r="C689" s="118" t="s">
        <v>29</v>
      </c>
      <c r="D689" s="118" t="n">
        <v>15</v>
      </c>
      <c r="E689" s="153" t="n">
        <v>8</v>
      </c>
      <c r="F689" s="89" t="n">
        <f aca="false">G689*130</f>
        <v>154.7</v>
      </c>
      <c r="G689" s="119" t="n">
        <v>1.19</v>
      </c>
      <c r="H689" s="113" t="n">
        <v>1</v>
      </c>
      <c r="I689" s="114" t="s">
        <v>30</v>
      </c>
      <c r="J689" s="120" t="s">
        <v>87</v>
      </c>
      <c r="K689" s="121" t="s">
        <v>922</v>
      </c>
      <c r="L689" s="132" t="s">
        <v>441</v>
      </c>
      <c r="M689" s="135" t="n">
        <v>51</v>
      </c>
      <c r="N689" s="97" t="n">
        <f aca="false">(D689*G689)*B689</f>
        <v>0</v>
      </c>
    </row>
    <row r="690" customFormat="false" ht="12.75" hidden="false" customHeight="false" outlineLevel="0" collapsed="false">
      <c r="A690" s="98" t="s">
        <v>923</v>
      </c>
      <c r="B690" s="109"/>
      <c r="C690" s="118" t="s">
        <v>29</v>
      </c>
      <c r="D690" s="118" t="n">
        <v>15</v>
      </c>
      <c r="E690" s="153" t="n">
        <v>8</v>
      </c>
      <c r="F690" s="89" t="n">
        <f aca="false">G690*130</f>
        <v>154.7</v>
      </c>
      <c r="G690" s="119" t="n">
        <v>1.19</v>
      </c>
      <c r="H690" s="113" t="n">
        <v>1</v>
      </c>
      <c r="I690" s="114" t="s">
        <v>30</v>
      </c>
      <c r="J690" s="120" t="s">
        <v>87</v>
      </c>
      <c r="K690" s="121" t="s">
        <v>924</v>
      </c>
      <c r="L690" s="132" t="s">
        <v>441</v>
      </c>
      <c r="M690" s="135" t="n">
        <v>51</v>
      </c>
      <c r="N690" s="97" t="n">
        <f aca="false">(D690*G690)*B690</f>
        <v>0</v>
      </c>
    </row>
    <row r="691" customFormat="false" ht="12.75" hidden="false" customHeight="false" outlineLevel="0" collapsed="false">
      <c r="A691" s="98" t="s">
        <v>925</v>
      </c>
      <c r="B691" s="109"/>
      <c r="C691" s="118" t="s">
        <v>29</v>
      </c>
      <c r="D691" s="118" t="n">
        <v>15</v>
      </c>
      <c r="E691" s="153" t="n">
        <v>8</v>
      </c>
      <c r="F691" s="89" t="n">
        <f aca="false">G691*130</f>
        <v>154.7</v>
      </c>
      <c r="G691" s="119" t="n">
        <v>1.19</v>
      </c>
      <c r="H691" s="113" t="n">
        <v>1</v>
      </c>
      <c r="I691" s="114" t="s">
        <v>30</v>
      </c>
      <c r="J691" s="120" t="s">
        <v>87</v>
      </c>
      <c r="K691" s="121" t="s">
        <v>277</v>
      </c>
      <c r="L691" s="132" t="s">
        <v>441</v>
      </c>
      <c r="M691" s="135" t="n">
        <v>51</v>
      </c>
      <c r="N691" s="97" t="n">
        <f aca="false">(D691*G691)*B691</f>
        <v>0</v>
      </c>
    </row>
    <row r="692" customFormat="false" ht="12.75" hidden="false" customHeight="false" outlineLevel="0" collapsed="false">
      <c r="A692" s="98" t="s">
        <v>926</v>
      </c>
      <c r="B692" s="109"/>
      <c r="C692" s="118" t="s">
        <v>29</v>
      </c>
      <c r="D692" s="118" t="n">
        <v>15</v>
      </c>
      <c r="E692" s="153" t="n">
        <v>8</v>
      </c>
      <c r="F692" s="89" t="n">
        <f aca="false">G692*130</f>
        <v>170.3</v>
      </c>
      <c r="G692" s="119" t="n">
        <v>1.31</v>
      </c>
      <c r="H692" s="113" t="n">
        <v>1</v>
      </c>
      <c r="I692" s="114" t="s">
        <v>30</v>
      </c>
      <c r="J692" s="120" t="s">
        <v>87</v>
      </c>
      <c r="K692" s="121" t="s">
        <v>927</v>
      </c>
      <c r="L692" s="132" t="s">
        <v>441</v>
      </c>
      <c r="M692" s="135" t="n">
        <v>51</v>
      </c>
      <c r="N692" s="97" t="n">
        <f aca="false">(D692*G692)*B692</f>
        <v>0</v>
      </c>
    </row>
    <row r="693" customFormat="false" ht="12.75" hidden="false" customHeight="false" outlineLevel="0" collapsed="false">
      <c r="A693" s="98" t="s">
        <v>928</v>
      </c>
      <c r="B693" s="109"/>
      <c r="C693" s="118" t="s">
        <v>29</v>
      </c>
      <c r="D693" s="118" t="n">
        <v>15</v>
      </c>
      <c r="E693" s="153" t="n">
        <v>8</v>
      </c>
      <c r="F693" s="89" t="n">
        <f aca="false">G693*130</f>
        <v>182</v>
      </c>
      <c r="G693" s="119" t="n">
        <v>1.4</v>
      </c>
      <c r="H693" s="113" t="n">
        <v>1</v>
      </c>
      <c r="I693" s="114" t="s">
        <v>30</v>
      </c>
      <c r="J693" s="120" t="s">
        <v>87</v>
      </c>
      <c r="K693" s="121" t="s">
        <v>279</v>
      </c>
      <c r="L693" s="132" t="s">
        <v>441</v>
      </c>
      <c r="M693" s="135" t="n">
        <v>51</v>
      </c>
      <c r="N693" s="97" t="n">
        <f aca="false">(D693*G693)*B693</f>
        <v>0</v>
      </c>
    </row>
    <row r="694" customFormat="false" ht="12.75" hidden="false" customHeight="false" outlineLevel="0" collapsed="false">
      <c r="A694" s="98" t="s">
        <v>929</v>
      </c>
      <c r="B694" s="109"/>
      <c r="C694" s="99" t="s">
        <v>29</v>
      </c>
      <c r="D694" s="99" t="n">
        <v>15</v>
      </c>
      <c r="E694" s="146" t="n">
        <v>8</v>
      </c>
      <c r="F694" s="89" t="n">
        <f aca="false">G694*130</f>
        <v>184.6</v>
      </c>
      <c r="G694" s="100" t="n">
        <v>1.42</v>
      </c>
      <c r="H694" s="91" t="n">
        <v>1</v>
      </c>
      <c r="I694" s="92" t="s">
        <v>30</v>
      </c>
      <c r="J694" s="101" t="s">
        <v>87</v>
      </c>
      <c r="K694" s="102" t="s">
        <v>930</v>
      </c>
      <c r="L694" s="136" t="s">
        <v>441</v>
      </c>
      <c r="M694" s="135" t="n">
        <v>51</v>
      </c>
      <c r="N694" s="97" t="n">
        <f aca="false">(D694*G694)*B694</f>
        <v>0</v>
      </c>
    </row>
    <row r="695" customFormat="false" ht="12.75" hidden="false" customHeight="false" outlineLevel="0" collapsed="false">
      <c r="A695" s="98" t="s">
        <v>931</v>
      </c>
      <c r="B695" s="109"/>
      <c r="C695" s="99" t="s">
        <v>29</v>
      </c>
      <c r="D695" s="99" t="n">
        <v>15</v>
      </c>
      <c r="E695" s="146" t="n">
        <v>8</v>
      </c>
      <c r="F695" s="89" t="n">
        <f aca="false">G695*130</f>
        <v>154.7</v>
      </c>
      <c r="G695" s="100" t="n">
        <v>1.19</v>
      </c>
      <c r="H695" s="91" t="n">
        <v>1</v>
      </c>
      <c r="I695" s="92" t="s">
        <v>30</v>
      </c>
      <c r="J695" s="101" t="s">
        <v>87</v>
      </c>
      <c r="K695" s="102" t="s">
        <v>932</v>
      </c>
      <c r="L695" s="136" t="s">
        <v>441</v>
      </c>
      <c r="M695" s="135" t="n">
        <v>51</v>
      </c>
      <c r="N695" s="97" t="n">
        <f aca="false">(D695*G695)*B695</f>
        <v>0</v>
      </c>
    </row>
    <row r="696" customFormat="false" ht="12.75" hidden="false" customHeight="false" outlineLevel="0" collapsed="false">
      <c r="A696" s="98" t="s">
        <v>933</v>
      </c>
      <c r="B696" s="109"/>
      <c r="C696" s="99" t="s">
        <v>29</v>
      </c>
      <c r="D696" s="99" t="n">
        <v>15</v>
      </c>
      <c r="E696" s="146" t="n">
        <v>8</v>
      </c>
      <c r="F696" s="89" t="n">
        <f aca="false">G696*130</f>
        <v>163.8</v>
      </c>
      <c r="G696" s="100" t="n">
        <v>1.26</v>
      </c>
      <c r="H696" s="91" t="n">
        <v>1</v>
      </c>
      <c r="I696" s="92" t="s">
        <v>30</v>
      </c>
      <c r="J696" s="101" t="s">
        <v>87</v>
      </c>
      <c r="K696" s="102" t="s">
        <v>934</v>
      </c>
      <c r="L696" s="136" t="s">
        <v>441</v>
      </c>
      <c r="M696" s="135" t="n">
        <v>51</v>
      </c>
      <c r="N696" s="97" t="n">
        <f aca="false">(D696*G696)*B696</f>
        <v>0</v>
      </c>
    </row>
    <row r="697" customFormat="false" ht="12.75" hidden="false" customHeight="false" outlineLevel="0" collapsed="false">
      <c r="A697" s="98" t="s">
        <v>935</v>
      </c>
      <c r="B697" s="109"/>
      <c r="C697" s="99" t="s">
        <v>29</v>
      </c>
      <c r="D697" s="99" t="n">
        <v>15</v>
      </c>
      <c r="E697" s="146" t="n">
        <v>8</v>
      </c>
      <c r="F697" s="89" t="n">
        <f aca="false">G697*130</f>
        <v>149.5</v>
      </c>
      <c r="G697" s="100" t="n">
        <v>1.15</v>
      </c>
      <c r="H697" s="91" t="n">
        <v>1</v>
      </c>
      <c r="I697" s="92" t="s">
        <v>30</v>
      </c>
      <c r="J697" s="101" t="s">
        <v>87</v>
      </c>
      <c r="K697" s="102" t="s">
        <v>936</v>
      </c>
      <c r="L697" s="136" t="s">
        <v>441</v>
      </c>
      <c r="M697" s="135" t="n">
        <v>51</v>
      </c>
      <c r="N697" s="97" t="n">
        <f aca="false">(D697*G697)*B697</f>
        <v>0</v>
      </c>
    </row>
    <row r="698" customFormat="false" ht="12.75" hidden="false" customHeight="false" outlineLevel="0" collapsed="false">
      <c r="A698" s="98" t="s">
        <v>937</v>
      </c>
      <c r="B698" s="109"/>
      <c r="C698" s="99" t="s">
        <v>29</v>
      </c>
      <c r="D698" s="99" t="n">
        <v>15</v>
      </c>
      <c r="E698" s="146" t="n">
        <v>8</v>
      </c>
      <c r="F698" s="89" t="n">
        <f aca="false">G698*130</f>
        <v>143</v>
      </c>
      <c r="G698" s="100" t="n">
        <v>1.1</v>
      </c>
      <c r="H698" s="91" t="n">
        <v>1</v>
      </c>
      <c r="I698" s="92" t="s">
        <v>30</v>
      </c>
      <c r="J698" s="101" t="s">
        <v>544</v>
      </c>
      <c r="K698" s="102" t="s">
        <v>938</v>
      </c>
      <c r="L698" s="136" t="s">
        <v>441</v>
      </c>
      <c r="M698" s="135" t="n">
        <v>51</v>
      </c>
      <c r="N698" s="97" t="n">
        <f aca="false">(D698*G698)*B698</f>
        <v>0</v>
      </c>
    </row>
    <row r="699" customFormat="false" ht="12.75" hidden="false" customHeight="false" outlineLevel="0" collapsed="false">
      <c r="A699" s="98" t="s">
        <v>939</v>
      </c>
      <c r="B699" s="109"/>
      <c r="C699" s="99" t="s">
        <v>29</v>
      </c>
      <c r="D699" s="99" t="n">
        <v>15</v>
      </c>
      <c r="E699" s="146" t="n">
        <v>8</v>
      </c>
      <c r="F699" s="89" t="n">
        <f aca="false">G699*130</f>
        <v>143</v>
      </c>
      <c r="G699" s="100" t="n">
        <v>1.1</v>
      </c>
      <c r="H699" s="91" t="n">
        <v>1</v>
      </c>
      <c r="I699" s="92" t="s">
        <v>30</v>
      </c>
      <c r="J699" s="101" t="s">
        <v>544</v>
      </c>
      <c r="K699" s="102" t="s">
        <v>546</v>
      </c>
      <c r="L699" s="136" t="s">
        <v>441</v>
      </c>
      <c r="M699" s="135" t="n">
        <v>51</v>
      </c>
      <c r="N699" s="97" t="n">
        <f aca="false">(D699*G699)*B699</f>
        <v>0</v>
      </c>
    </row>
    <row r="700" customFormat="false" ht="12.75" hidden="false" customHeight="false" outlineLevel="0" collapsed="false">
      <c r="A700" s="98" t="s">
        <v>940</v>
      </c>
      <c r="B700" s="109"/>
      <c r="C700" s="99" t="s">
        <v>29</v>
      </c>
      <c r="D700" s="99" t="n">
        <v>15</v>
      </c>
      <c r="E700" s="146" t="n">
        <v>8</v>
      </c>
      <c r="F700" s="89" t="n">
        <f aca="false">G700*130</f>
        <v>169</v>
      </c>
      <c r="G700" s="100" t="n">
        <v>1.3</v>
      </c>
      <c r="H700" s="91" t="n">
        <v>1</v>
      </c>
      <c r="I700" s="92" t="s">
        <v>30</v>
      </c>
      <c r="J700" s="101" t="s">
        <v>544</v>
      </c>
      <c r="K700" s="102" t="s">
        <v>941</v>
      </c>
      <c r="L700" s="136" t="s">
        <v>441</v>
      </c>
      <c r="M700" s="135" t="n">
        <v>51</v>
      </c>
      <c r="N700" s="97" t="n">
        <f aca="false">(D700*G700)*B700</f>
        <v>0</v>
      </c>
    </row>
    <row r="701" customFormat="false" ht="12.75" hidden="false" customHeight="false" outlineLevel="0" collapsed="false">
      <c r="A701" s="98" t="s">
        <v>942</v>
      </c>
      <c r="B701" s="109"/>
      <c r="C701" s="99" t="s">
        <v>29</v>
      </c>
      <c r="D701" s="99" t="n">
        <v>15</v>
      </c>
      <c r="E701" s="146" t="n">
        <v>8</v>
      </c>
      <c r="F701" s="89" t="n">
        <f aca="false">G701*130</f>
        <v>169</v>
      </c>
      <c r="G701" s="100" t="n">
        <v>1.3</v>
      </c>
      <c r="H701" s="91" t="n">
        <v>1</v>
      </c>
      <c r="I701" s="92" t="s">
        <v>30</v>
      </c>
      <c r="J701" s="101" t="s">
        <v>544</v>
      </c>
      <c r="K701" s="102" t="s">
        <v>943</v>
      </c>
      <c r="L701" s="136" t="s">
        <v>441</v>
      </c>
      <c r="M701" s="135" t="n">
        <v>51</v>
      </c>
      <c r="N701" s="97" t="n">
        <f aca="false">(D701*G701)*B701</f>
        <v>0</v>
      </c>
    </row>
    <row r="702" customFormat="false" ht="12.75" hidden="false" customHeight="false" outlineLevel="0" collapsed="false">
      <c r="A702" s="98" t="s">
        <v>944</v>
      </c>
      <c r="B702" s="109"/>
      <c r="C702" s="99" t="s">
        <v>29</v>
      </c>
      <c r="D702" s="99" t="n">
        <v>15</v>
      </c>
      <c r="E702" s="146" t="n">
        <v>8</v>
      </c>
      <c r="F702" s="89" t="n">
        <f aca="false">G702*130</f>
        <v>156</v>
      </c>
      <c r="G702" s="100" t="n">
        <v>1.2</v>
      </c>
      <c r="H702" s="91" t="n">
        <v>1</v>
      </c>
      <c r="I702" s="92" t="s">
        <v>30</v>
      </c>
      <c r="J702" s="101" t="s">
        <v>544</v>
      </c>
      <c r="K702" s="102" t="s">
        <v>945</v>
      </c>
      <c r="L702" s="136" t="s">
        <v>441</v>
      </c>
      <c r="M702" s="135" t="n">
        <v>52</v>
      </c>
      <c r="N702" s="97" t="n">
        <f aca="false">(D702*G702)*B702</f>
        <v>0</v>
      </c>
    </row>
    <row r="703" customFormat="false" ht="12.75" hidden="false" customHeight="false" outlineLevel="0" collapsed="false">
      <c r="A703" s="98" t="s">
        <v>946</v>
      </c>
      <c r="B703" s="109"/>
      <c r="C703" s="99" t="s">
        <v>29</v>
      </c>
      <c r="D703" s="99" t="n">
        <v>15</v>
      </c>
      <c r="E703" s="146" t="n">
        <v>8</v>
      </c>
      <c r="F703" s="89" t="n">
        <f aca="false">G703*130</f>
        <v>124.8</v>
      </c>
      <c r="G703" s="100" t="n">
        <v>0.96</v>
      </c>
      <c r="H703" s="91" t="n">
        <v>1</v>
      </c>
      <c r="I703" s="92" t="s">
        <v>30</v>
      </c>
      <c r="J703" s="101" t="s">
        <v>544</v>
      </c>
      <c r="K703" s="102" t="s">
        <v>947</v>
      </c>
      <c r="L703" s="136" t="s">
        <v>441</v>
      </c>
      <c r="M703" s="135" t="n">
        <v>52</v>
      </c>
      <c r="N703" s="97" t="n">
        <f aca="false">(D703*G703)*B703</f>
        <v>0</v>
      </c>
    </row>
    <row r="704" customFormat="false" ht="12.75" hidden="false" customHeight="false" outlineLevel="0" collapsed="false">
      <c r="A704" s="98" t="s">
        <v>948</v>
      </c>
      <c r="B704" s="109"/>
      <c r="C704" s="99" t="s">
        <v>29</v>
      </c>
      <c r="D704" s="99" t="n">
        <v>15</v>
      </c>
      <c r="E704" s="146" t="n">
        <v>8</v>
      </c>
      <c r="F704" s="89" t="n">
        <f aca="false">G704*130</f>
        <v>150.8</v>
      </c>
      <c r="G704" s="100" t="n">
        <v>1.16</v>
      </c>
      <c r="H704" s="91" t="n">
        <v>1</v>
      </c>
      <c r="I704" s="92" t="s">
        <v>30</v>
      </c>
      <c r="J704" s="101" t="s">
        <v>544</v>
      </c>
      <c r="K704" s="102" t="s">
        <v>949</v>
      </c>
      <c r="L704" s="136" t="s">
        <v>441</v>
      </c>
      <c r="M704" s="135" t="n">
        <v>52</v>
      </c>
      <c r="N704" s="97" t="n">
        <f aca="false">(D704*G704)*B704</f>
        <v>0</v>
      </c>
    </row>
    <row r="705" customFormat="false" ht="12.75" hidden="false" customHeight="false" outlineLevel="0" collapsed="false">
      <c r="A705" s="98" t="s">
        <v>950</v>
      </c>
      <c r="B705" s="109"/>
      <c r="C705" s="99" t="s">
        <v>29</v>
      </c>
      <c r="D705" s="99" t="n">
        <v>15</v>
      </c>
      <c r="E705" s="146" t="n">
        <v>8</v>
      </c>
      <c r="F705" s="89" t="n">
        <f aca="false">G705*130</f>
        <v>131.3</v>
      </c>
      <c r="G705" s="100" t="n">
        <v>1.01</v>
      </c>
      <c r="H705" s="91" t="n">
        <v>1</v>
      </c>
      <c r="I705" s="92" t="s">
        <v>30</v>
      </c>
      <c r="J705" s="101" t="s">
        <v>512</v>
      </c>
      <c r="K705" s="102" t="s">
        <v>951</v>
      </c>
      <c r="L705" s="136" t="s">
        <v>441</v>
      </c>
      <c r="M705" s="135" t="n">
        <v>52</v>
      </c>
      <c r="N705" s="97" t="n">
        <f aca="false">(D705*G705)*B705</f>
        <v>0</v>
      </c>
    </row>
    <row r="706" customFormat="false" ht="12.75" hidden="false" customHeight="false" outlineLevel="0" collapsed="false">
      <c r="A706" s="98" t="s">
        <v>952</v>
      </c>
      <c r="B706" s="109"/>
      <c r="C706" s="99" t="s">
        <v>29</v>
      </c>
      <c r="D706" s="99" t="n">
        <v>15</v>
      </c>
      <c r="E706" s="146" t="n">
        <v>8</v>
      </c>
      <c r="F706" s="89" t="n">
        <f aca="false">G706*130</f>
        <v>154.7</v>
      </c>
      <c r="G706" s="100" t="n">
        <v>1.19</v>
      </c>
      <c r="H706" s="91" t="n">
        <v>1</v>
      </c>
      <c r="I706" s="92" t="s">
        <v>30</v>
      </c>
      <c r="J706" s="101" t="s">
        <v>512</v>
      </c>
      <c r="K706" s="102" t="s">
        <v>514</v>
      </c>
      <c r="L706" s="136" t="s">
        <v>441</v>
      </c>
      <c r="M706" s="135" t="n">
        <v>52</v>
      </c>
      <c r="N706" s="97" t="n">
        <f aca="false">(D706*G706)*B706</f>
        <v>0</v>
      </c>
    </row>
    <row r="707" customFormat="false" ht="12.75" hidden="false" customHeight="false" outlineLevel="0" collapsed="false">
      <c r="A707" s="98" t="s">
        <v>953</v>
      </c>
      <c r="B707" s="109"/>
      <c r="C707" s="99" t="s">
        <v>29</v>
      </c>
      <c r="D707" s="99" t="n">
        <v>15</v>
      </c>
      <c r="E707" s="146" t="n">
        <v>8</v>
      </c>
      <c r="F707" s="89" t="n">
        <f aca="false">G707*130</f>
        <v>166.4</v>
      </c>
      <c r="G707" s="100" t="n">
        <v>1.28</v>
      </c>
      <c r="H707" s="91" t="n">
        <v>1</v>
      </c>
      <c r="I707" s="92" t="s">
        <v>30</v>
      </c>
      <c r="J707" s="101" t="s">
        <v>512</v>
      </c>
      <c r="K707" s="102" t="s">
        <v>954</v>
      </c>
      <c r="L707" s="136" t="s">
        <v>441</v>
      </c>
      <c r="M707" s="135" t="n">
        <v>52</v>
      </c>
      <c r="N707" s="97" t="n">
        <f aca="false">(D707*G707)*B707</f>
        <v>0</v>
      </c>
    </row>
    <row r="708" customFormat="false" ht="12.75" hidden="false" customHeight="false" outlineLevel="0" collapsed="false">
      <c r="A708" s="98" t="s">
        <v>955</v>
      </c>
      <c r="B708" s="109"/>
      <c r="C708" s="99" t="s">
        <v>29</v>
      </c>
      <c r="D708" s="99" t="n">
        <v>15</v>
      </c>
      <c r="E708" s="146" t="n">
        <v>8</v>
      </c>
      <c r="F708" s="89" t="n">
        <f aca="false">G708*130</f>
        <v>162.5</v>
      </c>
      <c r="G708" s="100" t="n">
        <v>1.25</v>
      </c>
      <c r="H708" s="91" t="n">
        <v>1</v>
      </c>
      <c r="I708" s="92" t="s">
        <v>30</v>
      </c>
      <c r="J708" s="101" t="s">
        <v>512</v>
      </c>
      <c r="K708" s="102" t="s">
        <v>956</v>
      </c>
      <c r="L708" s="136" t="s">
        <v>441</v>
      </c>
      <c r="M708" s="135" t="n">
        <v>52</v>
      </c>
      <c r="N708" s="97" t="n">
        <f aca="false">(D708*G708)*B708</f>
        <v>0</v>
      </c>
    </row>
    <row r="709" customFormat="false" ht="12.75" hidden="false" customHeight="false" outlineLevel="0" collapsed="false">
      <c r="A709" s="98" t="s">
        <v>957</v>
      </c>
      <c r="B709" s="109"/>
      <c r="C709" s="99" t="s">
        <v>29</v>
      </c>
      <c r="D709" s="99" t="n">
        <v>25</v>
      </c>
      <c r="E709" s="146" t="n">
        <v>15</v>
      </c>
      <c r="F709" s="89" t="n">
        <f aca="false">G709*130</f>
        <v>157.3</v>
      </c>
      <c r="G709" s="100" t="n">
        <v>1.21</v>
      </c>
      <c r="H709" s="91" t="n">
        <v>1</v>
      </c>
      <c r="I709" s="92" t="s">
        <v>30</v>
      </c>
      <c r="J709" s="101" t="s">
        <v>470</v>
      </c>
      <c r="K709" s="102" t="s">
        <v>958</v>
      </c>
      <c r="L709" s="136" t="s">
        <v>385</v>
      </c>
      <c r="M709" s="135" t="n">
        <v>52</v>
      </c>
      <c r="N709" s="97" t="n">
        <f aca="false">(D709*G709)*B709</f>
        <v>0</v>
      </c>
    </row>
    <row r="710" customFormat="false" ht="12.75" hidden="false" customHeight="false" outlineLevel="0" collapsed="false">
      <c r="A710" s="98" t="s">
        <v>959</v>
      </c>
      <c r="B710" s="109"/>
      <c r="C710" s="99" t="s">
        <v>29</v>
      </c>
      <c r="D710" s="99" t="n">
        <v>25</v>
      </c>
      <c r="E710" s="146" t="n">
        <v>15</v>
      </c>
      <c r="F710" s="89" t="n">
        <f aca="false">G710*130</f>
        <v>278.2</v>
      </c>
      <c r="G710" s="100" t="n">
        <v>2.14</v>
      </c>
      <c r="H710" s="91" t="n">
        <v>1</v>
      </c>
      <c r="I710" s="92" t="s">
        <v>30</v>
      </c>
      <c r="J710" s="101" t="s">
        <v>470</v>
      </c>
      <c r="K710" s="102" t="s">
        <v>472</v>
      </c>
      <c r="L710" s="136" t="s">
        <v>385</v>
      </c>
      <c r="M710" s="135" t="n">
        <v>52</v>
      </c>
      <c r="N710" s="97" t="n">
        <f aca="false">(D710*G710)*B710</f>
        <v>0</v>
      </c>
    </row>
    <row r="711" customFormat="false" ht="12.75" hidden="false" customHeight="false" outlineLevel="0" collapsed="false">
      <c r="A711" s="98" t="s">
        <v>960</v>
      </c>
      <c r="B711" s="109"/>
      <c r="C711" s="99" t="s">
        <v>29</v>
      </c>
      <c r="D711" s="99" t="n">
        <v>25</v>
      </c>
      <c r="E711" s="146" t="n">
        <v>15</v>
      </c>
      <c r="F711" s="89" t="n">
        <f aca="false">G711*130</f>
        <v>161.2</v>
      </c>
      <c r="G711" s="100" t="n">
        <v>1.24</v>
      </c>
      <c r="H711" s="91" t="n">
        <v>1</v>
      </c>
      <c r="I711" s="92" t="s">
        <v>30</v>
      </c>
      <c r="J711" s="101" t="s">
        <v>470</v>
      </c>
      <c r="K711" s="102" t="s">
        <v>961</v>
      </c>
      <c r="L711" s="136" t="s">
        <v>142</v>
      </c>
      <c r="M711" s="135" t="n">
        <v>52</v>
      </c>
      <c r="N711" s="97" t="n">
        <f aca="false">(D711*G711)*B711</f>
        <v>0</v>
      </c>
    </row>
    <row r="712" customFormat="false" ht="12.75" hidden="false" customHeight="false" outlineLevel="0" collapsed="false">
      <c r="A712" s="148" t="s">
        <v>962</v>
      </c>
      <c r="B712" s="109"/>
      <c r="C712" s="149" t="s">
        <v>29</v>
      </c>
      <c r="D712" s="149" t="n">
        <v>25</v>
      </c>
      <c r="E712" s="215" t="n">
        <v>20</v>
      </c>
      <c r="F712" s="89" t="n">
        <f aca="false">G712*130</f>
        <v>149.5</v>
      </c>
      <c r="G712" s="100" t="n">
        <v>1.15</v>
      </c>
      <c r="H712" s="91" t="n">
        <v>1</v>
      </c>
      <c r="I712" s="92" t="s">
        <v>30</v>
      </c>
      <c r="J712" s="101" t="s">
        <v>470</v>
      </c>
      <c r="K712" s="150" t="s">
        <v>963</v>
      </c>
      <c r="L712" s="136" t="s">
        <v>136</v>
      </c>
      <c r="M712" s="135" t="n">
        <v>52</v>
      </c>
      <c r="N712" s="97" t="n">
        <f aca="false">(D712*G712)*B712</f>
        <v>0</v>
      </c>
    </row>
    <row r="713" customFormat="false" ht="12.75" hidden="false" customHeight="false" outlineLevel="0" collapsed="false">
      <c r="A713" s="148" t="s">
        <v>964</v>
      </c>
      <c r="B713" s="109"/>
      <c r="C713" s="149" t="s">
        <v>29</v>
      </c>
      <c r="D713" s="149" t="n">
        <v>25</v>
      </c>
      <c r="E713" s="215" t="n">
        <v>10</v>
      </c>
      <c r="F713" s="89" t="n">
        <f aca="false">G713*130</f>
        <v>172.9</v>
      </c>
      <c r="G713" s="100" t="n">
        <v>1.33</v>
      </c>
      <c r="H713" s="91" t="n">
        <v>1</v>
      </c>
      <c r="I713" s="92" t="s">
        <v>30</v>
      </c>
      <c r="J713" s="101" t="s">
        <v>470</v>
      </c>
      <c r="K713" s="150" t="s">
        <v>965</v>
      </c>
      <c r="L713" s="136" t="s">
        <v>385</v>
      </c>
      <c r="M713" s="135" t="n">
        <v>52</v>
      </c>
      <c r="N713" s="97" t="n">
        <f aca="false">(D713*G713)*B713</f>
        <v>0</v>
      </c>
    </row>
    <row r="714" customFormat="false" ht="12.75" hidden="false" customHeight="false" outlineLevel="0" collapsed="false">
      <c r="A714" s="76"/>
      <c r="B714" s="140"/>
      <c r="C714" s="141"/>
      <c r="D714" s="141"/>
      <c r="E714" s="141"/>
      <c r="F714" s="89" t="n">
        <f aca="false">G714*130</f>
        <v>0</v>
      </c>
      <c r="G714" s="100"/>
      <c r="H714" s="142"/>
      <c r="I714" s="143"/>
      <c r="J714" s="101"/>
      <c r="K714" s="80" t="s">
        <v>93</v>
      </c>
      <c r="L714" s="136"/>
      <c r="M714" s="144"/>
      <c r="N714" s="145" t="s">
        <v>5</v>
      </c>
    </row>
    <row r="715" customFormat="false" ht="12.75" hidden="false" customHeight="false" outlineLevel="0" collapsed="false">
      <c r="A715" s="85" t="s">
        <v>966</v>
      </c>
      <c r="B715" s="109"/>
      <c r="C715" s="87" t="s">
        <v>29</v>
      </c>
      <c r="D715" s="87" t="n">
        <v>10</v>
      </c>
      <c r="E715" s="88" t="n">
        <v>5</v>
      </c>
      <c r="F715" s="89" t="n">
        <f aca="false">G715*130</f>
        <v>109.2</v>
      </c>
      <c r="G715" s="100" t="n">
        <v>0.84</v>
      </c>
      <c r="H715" s="91" t="n">
        <v>1</v>
      </c>
      <c r="I715" s="92" t="s">
        <v>30</v>
      </c>
      <c r="J715" s="101" t="s">
        <v>101</v>
      </c>
      <c r="K715" s="102" t="s">
        <v>107</v>
      </c>
      <c r="L715" s="136" t="s">
        <v>569</v>
      </c>
      <c r="M715" s="96" t="n">
        <v>52</v>
      </c>
      <c r="N715" s="97" t="n">
        <f aca="false">(D715*G715)*B715</f>
        <v>0</v>
      </c>
    </row>
    <row r="716" customFormat="false" ht="12.75" hidden="false" customHeight="false" outlineLevel="0" collapsed="false">
      <c r="A716" s="98" t="s">
        <v>967</v>
      </c>
      <c r="B716" s="109"/>
      <c r="C716" s="99" t="s">
        <v>29</v>
      </c>
      <c r="D716" s="99" t="n">
        <v>10</v>
      </c>
      <c r="E716" s="146" t="n">
        <v>5</v>
      </c>
      <c r="F716" s="89" t="n">
        <f aca="false">G716*130</f>
        <v>115.7</v>
      </c>
      <c r="G716" s="100" t="n">
        <v>0.89</v>
      </c>
      <c r="H716" s="91" t="n">
        <v>1</v>
      </c>
      <c r="I716" s="92" t="s">
        <v>30</v>
      </c>
      <c r="J716" s="101" t="s">
        <v>101</v>
      </c>
      <c r="K716" s="102" t="s">
        <v>968</v>
      </c>
      <c r="L716" s="136" t="s">
        <v>569</v>
      </c>
      <c r="M716" s="96" t="n">
        <v>52</v>
      </c>
      <c r="N716" s="97" t="n">
        <f aca="false">(D716*G716)*B716</f>
        <v>0</v>
      </c>
    </row>
    <row r="717" customFormat="false" ht="12.75" hidden="false" customHeight="false" outlineLevel="0" collapsed="false">
      <c r="A717" s="98" t="s">
        <v>969</v>
      </c>
      <c r="B717" s="109"/>
      <c r="C717" s="99" t="s">
        <v>29</v>
      </c>
      <c r="D717" s="99" t="n">
        <v>10</v>
      </c>
      <c r="E717" s="146" t="n">
        <v>5</v>
      </c>
      <c r="F717" s="89" t="n">
        <f aca="false">G717*130</f>
        <v>127.4</v>
      </c>
      <c r="G717" s="100" t="n">
        <v>0.98</v>
      </c>
      <c r="H717" s="91" t="n">
        <v>1</v>
      </c>
      <c r="I717" s="92" t="s">
        <v>30</v>
      </c>
      <c r="J717" s="101" t="s">
        <v>101</v>
      </c>
      <c r="K717" s="102" t="s">
        <v>302</v>
      </c>
      <c r="L717" s="136" t="s">
        <v>569</v>
      </c>
      <c r="M717" s="96" t="n">
        <v>52</v>
      </c>
      <c r="N717" s="97" t="n">
        <f aca="false">(D717*G717)*B717</f>
        <v>0</v>
      </c>
    </row>
    <row r="718" customFormat="false" ht="12.75" hidden="false" customHeight="false" outlineLevel="0" collapsed="false">
      <c r="A718" s="98" t="s">
        <v>970</v>
      </c>
      <c r="B718" s="109"/>
      <c r="C718" s="99" t="s">
        <v>29</v>
      </c>
      <c r="D718" s="99" t="n">
        <v>10</v>
      </c>
      <c r="E718" s="146" t="n">
        <v>5</v>
      </c>
      <c r="F718" s="89" t="n">
        <f aca="false">G718*130</f>
        <v>118.3</v>
      </c>
      <c r="G718" s="100" t="n">
        <v>0.91</v>
      </c>
      <c r="H718" s="91" t="n">
        <v>1</v>
      </c>
      <c r="I718" s="92" t="s">
        <v>30</v>
      </c>
      <c r="J718" s="101" t="s">
        <v>101</v>
      </c>
      <c r="K718" s="102" t="s">
        <v>971</v>
      </c>
      <c r="L718" s="136" t="s">
        <v>569</v>
      </c>
      <c r="M718" s="96" t="n">
        <v>52</v>
      </c>
      <c r="N718" s="97" t="n">
        <f aca="false">(D718*G718)*B718</f>
        <v>0</v>
      </c>
    </row>
    <row r="719" customFormat="false" ht="12.75" hidden="false" customHeight="false" outlineLevel="0" collapsed="false">
      <c r="A719" s="98" t="s">
        <v>972</v>
      </c>
      <c r="B719" s="109"/>
      <c r="C719" s="99" t="s">
        <v>29</v>
      </c>
      <c r="D719" s="99" t="n">
        <v>10</v>
      </c>
      <c r="E719" s="146" t="n">
        <v>5</v>
      </c>
      <c r="F719" s="89" t="n">
        <f aca="false">G719*130</f>
        <v>130</v>
      </c>
      <c r="G719" s="100" t="n">
        <v>1</v>
      </c>
      <c r="H719" s="91" t="n">
        <v>1</v>
      </c>
      <c r="I719" s="92" t="s">
        <v>30</v>
      </c>
      <c r="J719" s="101" t="s">
        <v>101</v>
      </c>
      <c r="K719" s="102" t="s">
        <v>973</v>
      </c>
      <c r="L719" s="136" t="s">
        <v>569</v>
      </c>
      <c r="M719" s="96" t="n">
        <v>53</v>
      </c>
      <c r="N719" s="97" t="n">
        <f aca="false">(D719*G719)*B719</f>
        <v>0</v>
      </c>
    </row>
    <row r="720" customFormat="false" ht="12.75" hidden="false" customHeight="false" outlineLevel="0" collapsed="false">
      <c r="A720" s="98" t="s">
        <v>974</v>
      </c>
      <c r="B720" s="109"/>
      <c r="C720" s="99" t="s">
        <v>29</v>
      </c>
      <c r="D720" s="99" t="n">
        <v>10</v>
      </c>
      <c r="E720" s="146" t="n">
        <v>5</v>
      </c>
      <c r="F720" s="89" t="n">
        <f aca="false">G720*130</f>
        <v>113.1</v>
      </c>
      <c r="G720" s="100" t="n">
        <v>0.87</v>
      </c>
      <c r="H720" s="91" t="n">
        <v>1</v>
      </c>
      <c r="I720" s="92" t="s">
        <v>30</v>
      </c>
      <c r="J720" s="101" t="s">
        <v>101</v>
      </c>
      <c r="K720" s="102" t="s">
        <v>975</v>
      </c>
      <c r="L720" s="136" t="s">
        <v>569</v>
      </c>
      <c r="M720" s="96" t="n">
        <v>53</v>
      </c>
      <c r="N720" s="97" t="n">
        <f aca="false">(D720*G720)*B720</f>
        <v>0</v>
      </c>
    </row>
    <row r="721" customFormat="false" ht="12.75" hidden="false" customHeight="false" outlineLevel="0" collapsed="false">
      <c r="A721" s="98" t="s">
        <v>976</v>
      </c>
      <c r="B721" s="109"/>
      <c r="C721" s="99" t="s">
        <v>29</v>
      </c>
      <c r="D721" s="99" t="n">
        <v>10</v>
      </c>
      <c r="E721" s="146" t="n">
        <v>3</v>
      </c>
      <c r="F721" s="89" t="n">
        <f aca="false">G721*130</f>
        <v>167.7</v>
      </c>
      <c r="G721" s="100" t="n">
        <v>1.29</v>
      </c>
      <c r="H721" s="91" t="n">
        <v>1</v>
      </c>
      <c r="I721" s="92" t="s">
        <v>30</v>
      </c>
      <c r="J721" s="101" t="s">
        <v>101</v>
      </c>
      <c r="K721" s="102" t="s">
        <v>977</v>
      </c>
      <c r="L721" s="136" t="s">
        <v>569</v>
      </c>
      <c r="M721" s="96" t="n">
        <v>53</v>
      </c>
      <c r="N721" s="97" t="n">
        <f aca="false">(D721*G721)*B721</f>
        <v>0</v>
      </c>
    </row>
    <row r="722" customFormat="false" ht="12.75" hidden="false" customHeight="false" outlineLevel="0" collapsed="false">
      <c r="A722" s="98" t="s">
        <v>978</v>
      </c>
      <c r="B722" s="109"/>
      <c r="C722" s="99" t="s">
        <v>29</v>
      </c>
      <c r="D722" s="99" t="n">
        <v>10</v>
      </c>
      <c r="E722" s="146" t="n">
        <v>5</v>
      </c>
      <c r="F722" s="89" t="n">
        <f aca="false">G722*130</f>
        <v>109.2</v>
      </c>
      <c r="G722" s="100" t="n">
        <v>0.84</v>
      </c>
      <c r="H722" s="91" t="n">
        <v>1</v>
      </c>
      <c r="I722" s="92" t="s">
        <v>30</v>
      </c>
      <c r="J722" s="101" t="s">
        <v>101</v>
      </c>
      <c r="K722" s="102" t="s">
        <v>979</v>
      </c>
      <c r="L722" s="136" t="s">
        <v>569</v>
      </c>
      <c r="M722" s="96" t="n">
        <v>53</v>
      </c>
      <c r="N722" s="97" t="n">
        <f aca="false">(D722*G722)*B722</f>
        <v>0</v>
      </c>
    </row>
    <row r="723" customFormat="false" ht="12.75" hidden="false" customHeight="false" outlineLevel="0" collapsed="false">
      <c r="A723" s="98" t="s">
        <v>980</v>
      </c>
      <c r="B723" s="109"/>
      <c r="C723" s="99" t="s">
        <v>29</v>
      </c>
      <c r="D723" s="99" t="n">
        <v>10</v>
      </c>
      <c r="E723" s="146" t="n">
        <v>5</v>
      </c>
      <c r="F723" s="89" t="n">
        <f aca="false">G723*130</f>
        <v>122.2</v>
      </c>
      <c r="G723" s="100" t="n">
        <v>0.94</v>
      </c>
      <c r="H723" s="91" t="n">
        <v>1</v>
      </c>
      <c r="I723" s="92" t="s">
        <v>30</v>
      </c>
      <c r="J723" s="101" t="s">
        <v>60</v>
      </c>
      <c r="K723" s="102" t="s">
        <v>981</v>
      </c>
      <c r="L723" s="136" t="s">
        <v>569</v>
      </c>
      <c r="M723" s="96" t="n">
        <v>53</v>
      </c>
      <c r="N723" s="97" t="n">
        <f aca="false">(D723*G723)*B723</f>
        <v>0</v>
      </c>
    </row>
    <row r="724" customFormat="false" ht="12.75" hidden="false" customHeight="false" outlineLevel="0" collapsed="false">
      <c r="A724" s="98" t="s">
        <v>982</v>
      </c>
      <c r="B724" s="109"/>
      <c r="C724" s="99" t="s">
        <v>29</v>
      </c>
      <c r="D724" s="99" t="n">
        <v>10</v>
      </c>
      <c r="E724" s="146" t="n">
        <v>5</v>
      </c>
      <c r="F724" s="89" t="n">
        <f aca="false">G724*130</f>
        <v>122.2</v>
      </c>
      <c r="G724" s="100" t="n">
        <v>0.94</v>
      </c>
      <c r="H724" s="91" t="n">
        <v>1</v>
      </c>
      <c r="I724" s="92" t="s">
        <v>30</v>
      </c>
      <c r="J724" s="101" t="s">
        <v>60</v>
      </c>
      <c r="K724" s="102" t="s">
        <v>983</v>
      </c>
      <c r="L724" s="136" t="s">
        <v>569</v>
      </c>
      <c r="M724" s="96" t="n">
        <v>53</v>
      </c>
      <c r="N724" s="97" t="n">
        <f aca="false">(D724*G724)*B724</f>
        <v>0</v>
      </c>
    </row>
    <row r="725" customFormat="false" ht="12.75" hidden="false" customHeight="false" outlineLevel="0" collapsed="false">
      <c r="A725" s="98" t="s">
        <v>984</v>
      </c>
      <c r="B725" s="109"/>
      <c r="C725" s="99" t="s">
        <v>29</v>
      </c>
      <c r="D725" s="99" t="n">
        <v>10</v>
      </c>
      <c r="E725" s="146" t="n">
        <v>5</v>
      </c>
      <c r="F725" s="89" t="n">
        <f aca="false">G725*130</f>
        <v>105.3</v>
      </c>
      <c r="G725" s="100" t="n">
        <v>0.81</v>
      </c>
      <c r="H725" s="91" t="n">
        <v>1</v>
      </c>
      <c r="I725" s="92" t="s">
        <v>30</v>
      </c>
      <c r="J725" s="101" t="s">
        <v>60</v>
      </c>
      <c r="K725" s="102" t="s">
        <v>985</v>
      </c>
      <c r="L725" s="136" t="s">
        <v>569</v>
      </c>
      <c r="M725" s="96" t="n">
        <v>53</v>
      </c>
      <c r="N725" s="97" t="n">
        <f aca="false">(D725*G725)*B725</f>
        <v>0</v>
      </c>
    </row>
    <row r="726" customFormat="false" ht="12.75" hidden="false" customHeight="false" outlineLevel="0" collapsed="false">
      <c r="A726" s="98" t="s">
        <v>986</v>
      </c>
      <c r="B726" s="109"/>
      <c r="C726" s="99" t="s">
        <v>29</v>
      </c>
      <c r="D726" s="99" t="n">
        <v>10</v>
      </c>
      <c r="E726" s="146" t="n">
        <v>5</v>
      </c>
      <c r="F726" s="89" t="n">
        <f aca="false">G726*130</f>
        <v>130</v>
      </c>
      <c r="G726" s="100" t="n">
        <v>1</v>
      </c>
      <c r="H726" s="91" t="n">
        <v>1</v>
      </c>
      <c r="I726" s="92" t="s">
        <v>30</v>
      </c>
      <c r="J726" s="101" t="s">
        <v>60</v>
      </c>
      <c r="K726" s="102" t="s">
        <v>987</v>
      </c>
      <c r="L726" s="136" t="s">
        <v>569</v>
      </c>
      <c r="M726" s="96" t="n">
        <v>53</v>
      </c>
      <c r="N726" s="97" t="n">
        <f aca="false">(D726*G726)*B726</f>
        <v>0</v>
      </c>
    </row>
    <row r="727" customFormat="false" ht="12.75" hidden="false" customHeight="false" outlineLevel="0" collapsed="false">
      <c r="A727" s="98" t="s">
        <v>988</v>
      </c>
      <c r="B727" s="109"/>
      <c r="C727" s="99" t="s">
        <v>29</v>
      </c>
      <c r="D727" s="99" t="n">
        <v>10</v>
      </c>
      <c r="E727" s="146" t="n">
        <v>5</v>
      </c>
      <c r="F727" s="89" t="n">
        <f aca="false">G727*130</f>
        <v>120.9</v>
      </c>
      <c r="G727" s="100" t="n">
        <v>0.93</v>
      </c>
      <c r="H727" s="91" t="n">
        <v>1</v>
      </c>
      <c r="I727" s="92" t="s">
        <v>30</v>
      </c>
      <c r="J727" s="101" t="s">
        <v>60</v>
      </c>
      <c r="K727" s="102" t="s">
        <v>989</v>
      </c>
      <c r="L727" s="136" t="s">
        <v>569</v>
      </c>
      <c r="M727" s="96" t="n">
        <v>53</v>
      </c>
      <c r="N727" s="97" t="n">
        <f aca="false">(D727*G727)*B727</f>
        <v>0</v>
      </c>
    </row>
    <row r="728" customFormat="false" ht="12.75" hidden="false" customHeight="false" outlineLevel="0" collapsed="false">
      <c r="A728" s="98" t="s">
        <v>990</v>
      </c>
      <c r="B728" s="109"/>
      <c r="C728" s="99" t="s">
        <v>29</v>
      </c>
      <c r="D728" s="99" t="n">
        <v>10</v>
      </c>
      <c r="E728" s="146" t="n">
        <v>5</v>
      </c>
      <c r="F728" s="89" t="n">
        <f aca="false">G728*130</f>
        <v>120.9</v>
      </c>
      <c r="G728" s="100" t="n">
        <v>0.93</v>
      </c>
      <c r="H728" s="91" t="n">
        <v>1</v>
      </c>
      <c r="I728" s="92" t="s">
        <v>30</v>
      </c>
      <c r="J728" s="101" t="s">
        <v>60</v>
      </c>
      <c r="K728" s="102" t="s">
        <v>991</v>
      </c>
      <c r="L728" s="136" t="s">
        <v>569</v>
      </c>
      <c r="M728" s="96" t="n">
        <v>53</v>
      </c>
      <c r="N728" s="97" t="n">
        <f aca="false">(D728*G728)*B728</f>
        <v>0</v>
      </c>
    </row>
    <row r="729" customFormat="false" ht="12.75" hidden="false" customHeight="false" outlineLevel="0" collapsed="false">
      <c r="A729" s="85" t="s">
        <v>992</v>
      </c>
      <c r="B729" s="185"/>
      <c r="C729" s="110" t="s">
        <v>29</v>
      </c>
      <c r="D729" s="110" t="n">
        <v>10</v>
      </c>
      <c r="E729" s="111" t="n">
        <v>6</v>
      </c>
      <c r="F729" s="89" t="n">
        <f aca="false">G729*130</f>
        <v>124.8</v>
      </c>
      <c r="G729" s="119" t="n">
        <v>0.96</v>
      </c>
      <c r="H729" s="113" t="n">
        <v>1</v>
      </c>
      <c r="I729" s="114" t="s">
        <v>30</v>
      </c>
      <c r="J729" s="115" t="s">
        <v>60</v>
      </c>
      <c r="K729" s="116" t="s">
        <v>993</v>
      </c>
      <c r="L729" s="117" t="s">
        <v>569</v>
      </c>
      <c r="M729" s="96" t="n">
        <v>53</v>
      </c>
      <c r="N729" s="97" t="n">
        <f aca="false">(D729*G729)*B729</f>
        <v>0</v>
      </c>
    </row>
    <row r="730" customFormat="false" ht="12.75" hidden="false" customHeight="false" outlineLevel="0" collapsed="false">
      <c r="A730" s="98" t="s">
        <v>994</v>
      </c>
      <c r="B730" s="109"/>
      <c r="C730" s="118" t="s">
        <v>29</v>
      </c>
      <c r="D730" s="118" t="n">
        <v>10</v>
      </c>
      <c r="E730" s="153" t="n">
        <v>5</v>
      </c>
      <c r="F730" s="89" t="n">
        <f aca="false">G730*130</f>
        <v>115.7</v>
      </c>
      <c r="G730" s="119" t="n">
        <v>0.89</v>
      </c>
      <c r="H730" s="113" t="n">
        <v>1</v>
      </c>
      <c r="I730" s="114" t="s">
        <v>30</v>
      </c>
      <c r="J730" s="120" t="s">
        <v>60</v>
      </c>
      <c r="K730" s="121" t="s">
        <v>662</v>
      </c>
      <c r="L730" s="132" t="s">
        <v>569</v>
      </c>
      <c r="M730" s="96" t="n">
        <v>53</v>
      </c>
      <c r="N730" s="97" t="n">
        <f aca="false">(D730*G730)*B730</f>
        <v>0</v>
      </c>
    </row>
    <row r="731" customFormat="false" ht="12.75" hidden="false" customHeight="false" outlineLevel="0" collapsed="false">
      <c r="A731" s="98" t="s">
        <v>995</v>
      </c>
      <c r="B731" s="109"/>
      <c r="C731" s="118" t="s">
        <v>29</v>
      </c>
      <c r="D731" s="118" t="n">
        <v>10</v>
      </c>
      <c r="E731" s="153" t="n">
        <v>5</v>
      </c>
      <c r="F731" s="89" t="n">
        <f aca="false">G731*130</f>
        <v>122.2</v>
      </c>
      <c r="G731" s="119" t="n">
        <v>0.94</v>
      </c>
      <c r="H731" s="113" t="n">
        <v>1</v>
      </c>
      <c r="I731" s="114" t="s">
        <v>30</v>
      </c>
      <c r="J731" s="120" t="s">
        <v>95</v>
      </c>
      <c r="K731" s="121" t="s">
        <v>996</v>
      </c>
      <c r="L731" s="132" t="s">
        <v>569</v>
      </c>
      <c r="M731" s="216" t="n">
        <v>53</v>
      </c>
      <c r="N731" s="97" t="n">
        <f aca="false">(D731*G731)*B731</f>
        <v>0</v>
      </c>
    </row>
    <row r="732" customFormat="false" ht="12.75" hidden="false" customHeight="false" outlineLevel="0" collapsed="false">
      <c r="A732" s="98" t="s">
        <v>997</v>
      </c>
      <c r="B732" s="109"/>
      <c r="C732" s="118" t="s">
        <v>29</v>
      </c>
      <c r="D732" s="118" t="n">
        <v>15</v>
      </c>
      <c r="E732" s="153" t="n">
        <v>7</v>
      </c>
      <c r="F732" s="89" t="n">
        <f aca="false">G732*130</f>
        <v>153.4</v>
      </c>
      <c r="G732" s="119" t="n">
        <v>1.18</v>
      </c>
      <c r="H732" s="113" t="n">
        <v>1</v>
      </c>
      <c r="I732" s="114" t="s">
        <v>30</v>
      </c>
      <c r="J732" s="120" t="s">
        <v>95</v>
      </c>
      <c r="K732" s="121" t="s">
        <v>998</v>
      </c>
      <c r="L732" s="132" t="s">
        <v>103</v>
      </c>
      <c r="M732" s="216" t="n">
        <v>53</v>
      </c>
      <c r="N732" s="97" t="n">
        <f aca="false">(D732*G732)*B732</f>
        <v>0</v>
      </c>
    </row>
    <row r="733" customFormat="false" ht="12.75" hidden="false" customHeight="false" outlineLevel="0" collapsed="false">
      <c r="A733" s="98" t="s">
        <v>999</v>
      </c>
      <c r="B733" s="109"/>
      <c r="C733" s="118" t="s">
        <v>29</v>
      </c>
      <c r="D733" s="118" t="n">
        <v>15</v>
      </c>
      <c r="E733" s="153" t="n">
        <v>7</v>
      </c>
      <c r="F733" s="89" t="n">
        <f aca="false">G733*130</f>
        <v>137.8</v>
      </c>
      <c r="G733" s="119" t="n">
        <v>1.06</v>
      </c>
      <c r="H733" s="113" t="n">
        <v>1</v>
      </c>
      <c r="I733" s="114" t="s">
        <v>30</v>
      </c>
      <c r="J733" s="120" t="s">
        <v>95</v>
      </c>
      <c r="K733" s="121" t="s">
        <v>111</v>
      </c>
      <c r="L733" s="132" t="s">
        <v>103</v>
      </c>
      <c r="M733" s="216" t="n">
        <v>53</v>
      </c>
      <c r="N733" s="97" t="n">
        <f aca="false">(D733*G733)*B733</f>
        <v>0</v>
      </c>
    </row>
    <row r="734" customFormat="false" ht="12.75" hidden="false" customHeight="false" outlineLevel="0" collapsed="false">
      <c r="A734" s="148" t="s">
        <v>1000</v>
      </c>
      <c r="B734" s="109"/>
      <c r="C734" s="212" t="s">
        <v>29</v>
      </c>
      <c r="D734" s="212" t="n">
        <v>15</v>
      </c>
      <c r="E734" s="213" t="n">
        <v>7</v>
      </c>
      <c r="F734" s="89" t="n">
        <f aca="false">G734*130</f>
        <v>119.6</v>
      </c>
      <c r="G734" s="119" t="n">
        <v>0.92</v>
      </c>
      <c r="H734" s="113" t="n">
        <v>1</v>
      </c>
      <c r="I734" s="114" t="s">
        <v>30</v>
      </c>
      <c r="J734" s="120" t="s">
        <v>95</v>
      </c>
      <c r="K734" s="214" t="s">
        <v>1001</v>
      </c>
      <c r="L734" s="132" t="s">
        <v>103</v>
      </c>
      <c r="M734" s="216" t="n">
        <v>53</v>
      </c>
      <c r="N734" s="97" t="n">
        <f aca="false">(D734*G734)*B734</f>
        <v>0</v>
      </c>
    </row>
    <row r="735" customFormat="false" ht="12.75" hidden="false" customHeight="false" outlineLevel="0" collapsed="false">
      <c r="A735" s="98" t="s">
        <v>1002</v>
      </c>
      <c r="B735" s="109"/>
      <c r="C735" s="118" t="s">
        <v>29</v>
      </c>
      <c r="D735" s="118" t="n">
        <v>10</v>
      </c>
      <c r="E735" s="153" t="n">
        <v>5</v>
      </c>
      <c r="F735" s="89" t="n">
        <f aca="false">G735*130</f>
        <v>120.9</v>
      </c>
      <c r="G735" s="119" t="n">
        <v>0.93</v>
      </c>
      <c r="H735" s="113" t="n">
        <v>1</v>
      </c>
      <c r="I735" s="114" t="s">
        <v>30</v>
      </c>
      <c r="J735" s="120" t="s">
        <v>305</v>
      </c>
      <c r="K735" s="121" t="s">
        <v>306</v>
      </c>
      <c r="L735" s="132" t="s">
        <v>569</v>
      </c>
      <c r="M735" s="216" t="n">
        <v>54</v>
      </c>
      <c r="N735" s="97" t="n">
        <f aca="false">(D735*G735)*B735</f>
        <v>0</v>
      </c>
    </row>
    <row r="736" customFormat="false" ht="12.75" hidden="false" customHeight="false" outlineLevel="0" collapsed="false">
      <c r="A736" s="98" t="s">
        <v>1003</v>
      </c>
      <c r="B736" s="109"/>
      <c r="C736" s="118" t="s">
        <v>29</v>
      </c>
      <c r="D736" s="118" t="n">
        <v>10</v>
      </c>
      <c r="E736" s="153" t="n">
        <v>5</v>
      </c>
      <c r="F736" s="89" t="n">
        <f aca="false">G736*130</f>
        <v>153.4</v>
      </c>
      <c r="G736" s="119" t="n">
        <v>1.18</v>
      </c>
      <c r="H736" s="113" t="n">
        <v>1</v>
      </c>
      <c r="I736" s="114" t="s">
        <v>30</v>
      </c>
      <c r="J736" s="120" t="s">
        <v>305</v>
      </c>
      <c r="K736" s="121" t="s">
        <v>1004</v>
      </c>
      <c r="L736" s="132" t="s">
        <v>569</v>
      </c>
      <c r="M736" s="216" t="n">
        <v>54</v>
      </c>
      <c r="N736" s="97" t="n">
        <f aca="false">(D736*G736)*B736</f>
        <v>0</v>
      </c>
    </row>
    <row r="737" customFormat="false" ht="12.75" hidden="false" customHeight="false" outlineLevel="0" collapsed="false">
      <c r="A737" s="98" t="s">
        <v>1005</v>
      </c>
      <c r="B737" s="109"/>
      <c r="C737" s="118" t="s">
        <v>29</v>
      </c>
      <c r="D737" s="118" t="n">
        <v>10</v>
      </c>
      <c r="E737" s="153" t="n">
        <v>5</v>
      </c>
      <c r="F737" s="89" t="n">
        <f aca="false">G737*130</f>
        <v>124.8</v>
      </c>
      <c r="G737" s="119" t="n">
        <v>0.96</v>
      </c>
      <c r="H737" s="113" t="n">
        <v>1</v>
      </c>
      <c r="I737" s="114" t="s">
        <v>30</v>
      </c>
      <c r="J737" s="120" t="s">
        <v>305</v>
      </c>
      <c r="K737" s="121" t="s">
        <v>1006</v>
      </c>
      <c r="L737" s="132" t="s">
        <v>569</v>
      </c>
      <c r="M737" s="216" t="n">
        <v>54</v>
      </c>
      <c r="N737" s="97" t="n">
        <f aca="false">(D737*G737)*B737</f>
        <v>0</v>
      </c>
    </row>
    <row r="738" customFormat="false" ht="12.75" hidden="false" customHeight="false" outlineLevel="0" collapsed="false">
      <c r="A738" s="148" t="s">
        <v>1007</v>
      </c>
      <c r="B738" s="109"/>
      <c r="C738" s="212" t="s">
        <v>29</v>
      </c>
      <c r="D738" s="212" t="n">
        <v>10</v>
      </c>
      <c r="E738" s="213" t="n">
        <v>5</v>
      </c>
      <c r="F738" s="89" t="n">
        <f aca="false">G738*130</f>
        <v>122.2</v>
      </c>
      <c r="G738" s="119" t="n">
        <v>0.94</v>
      </c>
      <c r="H738" s="113" t="n">
        <v>1</v>
      </c>
      <c r="I738" s="114" t="s">
        <v>30</v>
      </c>
      <c r="J738" s="120" t="s">
        <v>305</v>
      </c>
      <c r="K738" s="214" t="s">
        <v>1008</v>
      </c>
      <c r="L738" s="132" t="s">
        <v>569</v>
      </c>
      <c r="M738" s="216" t="n">
        <v>54</v>
      </c>
      <c r="N738" s="97" t="n">
        <f aca="false">(D738*G738)*B738</f>
        <v>0</v>
      </c>
    </row>
    <row r="739" customFormat="false" ht="12.75" hidden="false" customHeight="false" outlineLevel="0" collapsed="false">
      <c r="A739" s="148" t="s">
        <v>1009</v>
      </c>
      <c r="B739" s="109"/>
      <c r="C739" s="212" t="s">
        <v>29</v>
      </c>
      <c r="D739" s="212" t="n">
        <v>10</v>
      </c>
      <c r="E739" s="213" t="n">
        <v>3</v>
      </c>
      <c r="F739" s="89" t="n">
        <f aca="false">G739*130</f>
        <v>101.4</v>
      </c>
      <c r="G739" s="119" t="n">
        <v>0.78</v>
      </c>
      <c r="H739" s="113" t="n">
        <v>1</v>
      </c>
      <c r="I739" s="114" t="s">
        <v>30</v>
      </c>
      <c r="J739" s="120" t="s">
        <v>305</v>
      </c>
      <c r="K739" s="214" t="s">
        <v>1010</v>
      </c>
      <c r="L739" s="132" t="s">
        <v>569</v>
      </c>
      <c r="M739" s="216" t="n">
        <v>54</v>
      </c>
      <c r="N739" s="97" t="n">
        <f aca="false">(D739*G739)*B739</f>
        <v>0</v>
      </c>
    </row>
    <row r="740" customFormat="false" ht="12.75" hidden="false" customHeight="false" outlineLevel="0" collapsed="false">
      <c r="A740" s="148" t="s">
        <v>1011</v>
      </c>
      <c r="B740" s="109"/>
      <c r="C740" s="212" t="s">
        <v>29</v>
      </c>
      <c r="D740" s="212" t="n">
        <v>10</v>
      </c>
      <c r="E740" s="213" t="n">
        <v>5</v>
      </c>
      <c r="F740" s="89" t="n">
        <f aca="false">G740*130</f>
        <v>141.7</v>
      </c>
      <c r="G740" s="119" t="n">
        <v>1.09</v>
      </c>
      <c r="H740" s="113" t="n">
        <v>1</v>
      </c>
      <c r="I740" s="114" t="s">
        <v>30</v>
      </c>
      <c r="J740" s="120" t="s">
        <v>305</v>
      </c>
      <c r="K740" s="214" t="s">
        <v>1012</v>
      </c>
      <c r="L740" s="132" t="s">
        <v>569</v>
      </c>
      <c r="M740" s="216" t="n">
        <v>54</v>
      </c>
      <c r="N740" s="97" t="n">
        <f aca="false">(D740*G740)*B740</f>
        <v>0</v>
      </c>
    </row>
    <row r="741" customFormat="false" ht="12.75" hidden="false" customHeight="false" outlineLevel="0" collapsed="false">
      <c r="A741" s="76"/>
      <c r="B741" s="140"/>
      <c r="C741" s="217"/>
      <c r="D741" s="217"/>
      <c r="E741" s="217"/>
      <c r="F741" s="89" t="n">
        <f aca="false">G741*130</f>
        <v>0</v>
      </c>
      <c r="G741" s="119"/>
      <c r="H741" s="218"/>
      <c r="I741" s="219"/>
      <c r="J741" s="120"/>
      <c r="K741" s="128" t="s">
        <v>112</v>
      </c>
      <c r="L741" s="132"/>
      <c r="M741" s="220"/>
      <c r="N741" s="145" t="s">
        <v>5</v>
      </c>
    </row>
    <row r="742" customFormat="false" ht="12.75" hidden="false" customHeight="false" outlineLevel="0" collapsed="false">
      <c r="A742" s="85" t="s">
        <v>1013</v>
      </c>
      <c r="B742" s="109"/>
      <c r="C742" s="110" t="s">
        <v>29</v>
      </c>
      <c r="D742" s="110" t="n">
        <v>20</v>
      </c>
      <c r="E742" s="111" t="n">
        <v>3</v>
      </c>
      <c r="F742" s="89" t="n">
        <f aca="false">G742*130</f>
        <v>114.4</v>
      </c>
      <c r="G742" s="119" t="n">
        <v>0.88</v>
      </c>
      <c r="H742" s="113" t="n">
        <v>1</v>
      </c>
      <c r="I742" s="114" t="s">
        <v>30</v>
      </c>
      <c r="J742" s="120" t="s">
        <v>1014</v>
      </c>
      <c r="K742" s="116" t="s">
        <v>1015</v>
      </c>
      <c r="L742" s="132" t="s">
        <v>606</v>
      </c>
      <c r="M742" s="216" t="n">
        <v>54</v>
      </c>
      <c r="N742" s="97" t="n">
        <f aca="false">(D742*G742)*B742</f>
        <v>0</v>
      </c>
    </row>
    <row r="743" customFormat="false" ht="12.75" hidden="false" customHeight="false" outlineLevel="0" collapsed="false">
      <c r="A743" s="148" t="s">
        <v>1016</v>
      </c>
      <c r="B743" s="109"/>
      <c r="C743" s="212" t="s">
        <v>29</v>
      </c>
      <c r="D743" s="110" t="n">
        <v>20</v>
      </c>
      <c r="E743" s="213" t="n">
        <v>3</v>
      </c>
      <c r="F743" s="89" t="n">
        <f aca="false">G743*130</f>
        <v>113.1</v>
      </c>
      <c r="G743" s="119" t="n">
        <v>0.87</v>
      </c>
      <c r="H743" s="113" t="n">
        <v>1</v>
      </c>
      <c r="I743" s="114" t="s">
        <v>30</v>
      </c>
      <c r="J743" s="120" t="s">
        <v>1014</v>
      </c>
      <c r="K743" s="214" t="s">
        <v>1017</v>
      </c>
      <c r="L743" s="132" t="s">
        <v>606</v>
      </c>
      <c r="M743" s="216" t="n">
        <v>54</v>
      </c>
      <c r="N743" s="97" t="n">
        <f aca="false">(D743*G743)*B743</f>
        <v>0</v>
      </c>
    </row>
    <row r="744" customFormat="false" ht="12.75" hidden="false" customHeight="false" outlineLevel="0" collapsed="false">
      <c r="A744" s="98" t="s">
        <v>1018</v>
      </c>
      <c r="B744" s="109"/>
      <c r="C744" s="118" t="s">
        <v>29</v>
      </c>
      <c r="D744" s="110" t="n">
        <v>20</v>
      </c>
      <c r="E744" s="153" t="n">
        <v>3</v>
      </c>
      <c r="F744" s="89" t="n">
        <f aca="false">G744*130</f>
        <v>113.1</v>
      </c>
      <c r="G744" s="119" t="n">
        <v>0.87</v>
      </c>
      <c r="H744" s="113" t="n">
        <v>1</v>
      </c>
      <c r="I744" s="114" t="s">
        <v>30</v>
      </c>
      <c r="J744" s="120" t="s">
        <v>1014</v>
      </c>
      <c r="K744" s="121" t="s">
        <v>123</v>
      </c>
      <c r="L744" s="132" t="s">
        <v>606</v>
      </c>
      <c r="M744" s="216" t="n">
        <v>54</v>
      </c>
      <c r="N744" s="97" t="n">
        <f aca="false">(D744*G744)*B744</f>
        <v>0</v>
      </c>
    </row>
    <row r="745" customFormat="false" ht="12.75" hidden="false" customHeight="false" outlineLevel="0" collapsed="false">
      <c r="A745" s="98" t="s">
        <v>1019</v>
      </c>
      <c r="B745" s="109"/>
      <c r="C745" s="118" t="s">
        <v>29</v>
      </c>
      <c r="D745" s="110" t="n">
        <v>20</v>
      </c>
      <c r="E745" s="153" t="n">
        <v>3</v>
      </c>
      <c r="F745" s="89" t="n">
        <f aca="false">G745*130</f>
        <v>117</v>
      </c>
      <c r="G745" s="119" t="n">
        <v>0.9</v>
      </c>
      <c r="H745" s="113" t="n">
        <v>1</v>
      </c>
      <c r="I745" s="114" t="s">
        <v>30</v>
      </c>
      <c r="J745" s="120" t="s">
        <v>1014</v>
      </c>
      <c r="K745" s="121" t="s">
        <v>1020</v>
      </c>
      <c r="L745" s="132" t="s">
        <v>606</v>
      </c>
      <c r="M745" s="216" t="n">
        <v>54</v>
      </c>
      <c r="N745" s="97" t="n">
        <f aca="false">(D745*G745)*B745</f>
        <v>0</v>
      </c>
    </row>
    <row r="746" customFormat="false" ht="12.75" hidden="false" customHeight="false" outlineLevel="0" collapsed="false">
      <c r="A746" s="148" t="s">
        <v>1021</v>
      </c>
      <c r="B746" s="109"/>
      <c r="C746" s="212" t="s">
        <v>29</v>
      </c>
      <c r="D746" s="110" t="n">
        <v>20</v>
      </c>
      <c r="E746" s="213" t="n">
        <v>3</v>
      </c>
      <c r="F746" s="89" t="n">
        <f aca="false">G746*130</f>
        <v>110.5</v>
      </c>
      <c r="G746" s="119" t="n">
        <v>0.85</v>
      </c>
      <c r="H746" s="113" t="n">
        <v>1</v>
      </c>
      <c r="I746" s="114" t="s">
        <v>30</v>
      </c>
      <c r="J746" s="120" t="s">
        <v>1014</v>
      </c>
      <c r="K746" s="214" t="s">
        <v>1022</v>
      </c>
      <c r="L746" s="132" t="s">
        <v>606</v>
      </c>
      <c r="M746" s="216" t="n">
        <v>54</v>
      </c>
      <c r="N746" s="97" t="n">
        <f aca="false">(D746*G746)*B746</f>
        <v>0</v>
      </c>
    </row>
    <row r="747" customFormat="false" ht="12.75" hidden="false" customHeight="false" outlineLevel="0" collapsed="false">
      <c r="A747" s="98" t="s">
        <v>1023</v>
      </c>
      <c r="B747" s="109"/>
      <c r="C747" s="118" t="s">
        <v>29</v>
      </c>
      <c r="D747" s="110" t="n">
        <v>20</v>
      </c>
      <c r="E747" s="153" t="n">
        <v>3</v>
      </c>
      <c r="F747" s="89" t="n">
        <f aca="false">G747*130</f>
        <v>110.5</v>
      </c>
      <c r="G747" s="119" t="n">
        <v>0.85</v>
      </c>
      <c r="H747" s="113" t="n">
        <v>1</v>
      </c>
      <c r="I747" s="114" t="s">
        <v>30</v>
      </c>
      <c r="J747" s="120" t="s">
        <v>1014</v>
      </c>
      <c r="K747" s="121" t="s">
        <v>224</v>
      </c>
      <c r="L747" s="132" t="s">
        <v>606</v>
      </c>
      <c r="M747" s="216" t="n">
        <v>54</v>
      </c>
      <c r="N747" s="97" t="n">
        <f aca="false">(D747*G747)*B747</f>
        <v>0</v>
      </c>
    </row>
    <row r="748" customFormat="false" ht="12.75" hidden="false" customHeight="false" outlineLevel="0" collapsed="false">
      <c r="A748" s="98" t="s">
        <v>1024</v>
      </c>
      <c r="B748" s="109"/>
      <c r="C748" s="118" t="s">
        <v>29</v>
      </c>
      <c r="D748" s="110" t="n">
        <v>20</v>
      </c>
      <c r="E748" s="153" t="n">
        <v>3</v>
      </c>
      <c r="F748" s="89" t="n">
        <f aca="false">G748*130</f>
        <v>117</v>
      </c>
      <c r="G748" s="119" t="n">
        <v>0.9</v>
      </c>
      <c r="H748" s="113" t="n">
        <v>1</v>
      </c>
      <c r="I748" s="114" t="s">
        <v>30</v>
      </c>
      <c r="J748" s="120" t="s">
        <v>1014</v>
      </c>
      <c r="K748" s="121" t="s">
        <v>121</v>
      </c>
      <c r="L748" s="132" t="s">
        <v>606</v>
      </c>
      <c r="M748" s="135" t="n">
        <v>54</v>
      </c>
      <c r="N748" s="97" t="n">
        <f aca="false">(D748*G748)*B748</f>
        <v>0</v>
      </c>
    </row>
    <row r="749" customFormat="false" ht="12.75" hidden="false" customHeight="false" outlineLevel="0" collapsed="false">
      <c r="A749" s="98" t="s">
        <v>1025</v>
      </c>
      <c r="B749" s="109"/>
      <c r="C749" s="118" t="s">
        <v>29</v>
      </c>
      <c r="D749" s="110" t="n">
        <v>20</v>
      </c>
      <c r="E749" s="153" t="n">
        <v>3</v>
      </c>
      <c r="F749" s="89" t="n">
        <f aca="false">G749*130</f>
        <v>113.1</v>
      </c>
      <c r="G749" s="119" t="n">
        <v>0.87</v>
      </c>
      <c r="H749" s="113" t="n">
        <v>1</v>
      </c>
      <c r="I749" s="114" t="s">
        <v>30</v>
      </c>
      <c r="J749" s="120" t="s">
        <v>1014</v>
      </c>
      <c r="K749" s="121" t="s">
        <v>1026</v>
      </c>
      <c r="L749" s="132" t="s">
        <v>606</v>
      </c>
      <c r="M749" s="135" t="n">
        <v>54</v>
      </c>
      <c r="N749" s="97" t="n">
        <f aca="false">(D749*G749)*B749</f>
        <v>0</v>
      </c>
    </row>
    <row r="750" customFormat="false" ht="12.75" hidden="false" customHeight="false" outlineLevel="0" collapsed="false">
      <c r="A750" s="98" t="s">
        <v>1027</v>
      </c>
      <c r="B750" s="109"/>
      <c r="C750" s="118" t="s">
        <v>29</v>
      </c>
      <c r="D750" s="110" t="n">
        <v>20</v>
      </c>
      <c r="E750" s="153" t="n">
        <v>3</v>
      </c>
      <c r="F750" s="89" t="n">
        <f aca="false">G750*130</f>
        <v>113.1</v>
      </c>
      <c r="G750" s="119" t="n">
        <v>0.87</v>
      </c>
      <c r="H750" s="113" t="n">
        <v>1</v>
      </c>
      <c r="I750" s="114" t="s">
        <v>30</v>
      </c>
      <c r="J750" s="120" t="s">
        <v>1014</v>
      </c>
      <c r="K750" s="121" t="s">
        <v>1028</v>
      </c>
      <c r="L750" s="132" t="s">
        <v>606</v>
      </c>
      <c r="M750" s="135" t="n">
        <v>54</v>
      </c>
      <c r="N750" s="97" t="n">
        <f aca="false">(D750*G750)*B750</f>
        <v>0</v>
      </c>
    </row>
    <row r="751" customFormat="false" ht="12.75" hidden="false" customHeight="false" outlineLevel="0" collapsed="false">
      <c r="A751" s="98" t="s">
        <v>1029</v>
      </c>
      <c r="B751" s="109"/>
      <c r="C751" s="118" t="s">
        <v>29</v>
      </c>
      <c r="D751" s="110" t="n">
        <v>20</v>
      </c>
      <c r="E751" s="153" t="n">
        <v>3</v>
      </c>
      <c r="F751" s="89" t="n">
        <f aca="false">G751*130</f>
        <v>114.4</v>
      </c>
      <c r="G751" s="119" t="n">
        <v>0.88</v>
      </c>
      <c r="H751" s="113" t="n">
        <v>1</v>
      </c>
      <c r="I751" s="114" t="s">
        <v>30</v>
      </c>
      <c r="J751" s="120" t="s">
        <v>1014</v>
      </c>
      <c r="K751" s="121" t="s">
        <v>341</v>
      </c>
      <c r="L751" s="132" t="s">
        <v>606</v>
      </c>
      <c r="M751" s="135" t="n">
        <v>54</v>
      </c>
      <c r="N751" s="97" t="n">
        <f aca="false">(D751*G751)*B751</f>
        <v>0</v>
      </c>
    </row>
    <row r="752" customFormat="false" ht="12.75" hidden="false" customHeight="false" outlineLevel="0" collapsed="false">
      <c r="A752" s="85" t="s">
        <v>1030</v>
      </c>
      <c r="B752" s="185"/>
      <c r="C752" s="110" t="s">
        <v>29</v>
      </c>
      <c r="D752" s="110" t="n">
        <v>15</v>
      </c>
      <c r="E752" s="111" t="n">
        <v>4</v>
      </c>
      <c r="F752" s="89" t="n">
        <f aca="false">G752*130</f>
        <v>137.8</v>
      </c>
      <c r="G752" s="119" t="n">
        <v>1.06</v>
      </c>
      <c r="H752" s="113" t="n">
        <v>1</v>
      </c>
      <c r="I752" s="114" t="s">
        <v>30</v>
      </c>
      <c r="J752" s="115" t="s">
        <v>1014</v>
      </c>
      <c r="K752" s="116" t="s">
        <v>1031</v>
      </c>
      <c r="L752" s="117" t="s">
        <v>606</v>
      </c>
      <c r="M752" s="135" t="n">
        <v>55</v>
      </c>
      <c r="N752" s="97" t="n">
        <f aca="false">(D752*G752)*B752</f>
        <v>0</v>
      </c>
    </row>
    <row r="753" customFormat="false" ht="12.75" hidden="false" customHeight="false" outlineLevel="0" collapsed="false">
      <c r="A753" s="148" t="s">
        <v>1032</v>
      </c>
      <c r="B753" s="109"/>
      <c r="C753" s="212" t="s">
        <v>29</v>
      </c>
      <c r="D753" s="110" t="n">
        <v>20</v>
      </c>
      <c r="E753" s="213" t="n">
        <v>3</v>
      </c>
      <c r="F753" s="89" t="n">
        <f aca="false">G753*130</f>
        <v>110.5</v>
      </c>
      <c r="G753" s="119" t="n">
        <v>0.85</v>
      </c>
      <c r="H753" s="113" t="n">
        <v>1</v>
      </c>
      <c r="I753" s="114" t="s">
        <v>30</v>
      </c>
      <c r="J753" s="120" t="s">
        <v>1014</v>
      </c>
      <c r="K753" s="214" t="s">
        <v>216</v>
      </c>
      <c r="L753" s="132" t="s">
        <v>606</v>
      </c>
      <c r="M753" s="135" t="n">
        <v>55</v>
      </c>
      <c r="N753" s="97" t="n">
        <f aca="false">(D753*G753)*B753</f>
        <v>0</v>
      </c>
    </row>
    <row r="754" customFormat="false" ht="12.75" hidden="false" customHeight="false" outlineLevel="0" collapsed="false">
      <c r="A754" s="148" t="s">
        <v>1033</v>
      </c>
      <c r="B754" s="109"/>
      <c r="C754" s="212" t="s">
        <v>29</v>
      </c>
      <c r="D754" s="110" t="n">
        <v>20</v>
      </c>
      <c r="E754" s="213" t="n">
        <v>2</v>
      </c>
      <c r="F754" s="89" t="n">
        <f aca="false">G754*130</f>
        <v>127.4</v>
      </c>
      <c r="G754" s="119" t="n">
        <v>0.98</v>
      </c>
      <c r="H754" s="113" t="n">
        <v>1</v>
      </c>
      <c r="I754" s="114" t="s">
        <v>30</v>
      </c>
      <c r="J754" s="120" t="s">
        <v>1034</v>
      </c>
      <c r="K754" s="214" t="s">
        <v>1035</v>
      </c>
      <c r="L754" s="132" t="s">
        <v>606</v>
      </c>
      <c r="M754" s="135" t="n">
        <v>55</v>
      </c>
      <c r="N754" s="97" t="n">
        <f aca="false">(D754*G754)*B754</f>
        <v>0</v>
      </c>
    </row>
    <row r="755" customFormat="false" ht="12.75" hidden="false" customHeight="false" outlineLevel="0" collapsed="false">
      <c r="A755" s="148" t="s">
        <v>1036</v>
      </c>
      <c r="B755" s="109"/>
      <c r="C755" s="149" t="s">
        <v>29</v>
      </c>
      <c r="D755" s="87" t="n">
        <v>20</v>
      </c>
      <c r="E755" s="215" t="n">
        <v>2</v>
      </c>
      <c r="F755" s="89" t="n">
        <f aca="false">G755*130</f>
        <v>127.4</v>
      </c>
      <c r="G755" s="100" t="n">
        <v>0.98</v>
      </c>
      <c r="H755" s="91" t="n">
        <v>1</v>
      </c>
      <c r="I755" s="92" t="s">
        <v>30</v>
      </c>
      <c r="J755" s="101" t="s">
        <v>1034</v>
      </c>
      <c r="K755" s="150" t="s">
        <v>1037</v>
      </c>
      <c r="L755" s="136" t="s">
        <v>606</v>
      </c>
      <c r="M755" s="135" t="n">
        <v>55</v>
      </c>
      <c r="N755" s="97" t="n">
        <f aca="false">(D755*G755)*B755</f>
        <v>0</v>
      </c>
    </row>
    <row r="756" customFormat="false" ht="12.75" hidden="false" customHeight="false" outlineLevel="0" collapsed="false">
      <c r="A756" s="76"/>
      <c r="B756" s="140"/>
      <c r="C756" s="141"/>
      <c r="D756" s="141"/>
      <c r="E756" s="141"/>
      <c r="F756" s="89" t="n">
        <f aca="false">G756*130</f>
        <v>0</v>
      </c>
      <c r="G756" s="100"/>
      <c r="H756" s="142"/>
      <c r="I756" s="143"/>
      <c r="J756" s="101"/>
      <c r="K756" s="80" t="s">
        <v>128</v>
      </c>
      <c r="L756" s="171"/>
      <c r="M756" s="221"/>
      <c r="N756" s="222" t="s">
        <v>5</v>
      </c>
    </row>
    <row r="757" customFormat="false" ht="12.75" hidden="false" customHeight="false" outlineLevel="0" collapsed="false">
      <c r="A757" s="85" t="s">
        <v>1038</v>
      </c>
      <c r="B757" s="147"/>
      <c r="C757" s="87" t="s">
        <v>29</v>
      </c>
      <c r="D757" s="87" t="n">
        <v>25</v>
      </c>
      <c r="E757" s="88" t="n">
        <v>10</v>
      </c>
      <c r="F757" s="89" t="n">
        <f aca="false">G757*130</f>
        <v>137.8</v>
      </c>
      <c r="G757" s="100" t="n">
        <v>1.06</v>
      </c>
      <c r="H757" s="91" t="n">
        <v>1</v>
      </c>
      <c r="I757" s="92" t="s">
        <v>30</v>
      </c>
      <c r="J757" s="101" t="s">
        <v>101</v>
      </c>
      <c r="K757" s="94" t="s">
        <v>1039</v>
      </c>
      <c r="L757" s="136" t="s">
        <v>379</v>
      </c>
      <c r="M757" s="135" t="n">
        <v>55</v>
      </c>
      <c r="N757" s="139" t="n">
        <f aca="false">(D757*G757)*B757</f>
        <v>0</v>
      </c>
    </row>
    <row r="758" customFormat="false" ht="12.75" hidden="false" customHeight="false" outlineLevel="0" collapsed="false">
      <c r="A758" s="98" t="s">
        <v>1040</v>
      </c>
      <c r="B758" s="147"/>
      <c r="C758" s="99" t="s">
        <v>29</v>
      </c>
      <c r="D758" s="99" t="n">
        <v>25</v>
      </c>
      <c r="E758" s="146" t="n">
        <v>10</v>
      </c>
      <c r="F758" s="89" t="n">
        <f aca="false">G758*130</f>
        <v>130</v>
      </c>
      <c r="G758" s="100" t="n">
        <v>1</v>
      </c>
      <c r="H758" s="91" t="n">
        <v>1</v>
      </c>
      <c r="I758" s="92" t="s">
        <v>30</v>
      </c>
      <c r="J758" s="101" t="s">
        <v>101</v>
      </c>
      <c r="K758" s="102" t="s">
        <v>1041</v>
      </c>
      <c r="L758" s="136" t="s">
        <v>379</v>
      </c>
      <c r="M758" s="135" t="n">
        <v>55</v>
      </c>
      <c r="N758" s="97" t="n">
        <f aca="false">(D758*G758)*B758</f>
        <v>0</v>
      </c>
    </row>
    <row r="759" customFormat="false" ht="12.75" hidden="false" customHeight="false" outlineLevel="0" collapsed="false">
      <c r="A759" s="98" t="s">
        <v>1042</v>
      </c>
      <c r="B759" s="147"/>
      <c r="C759" s="99" t="s">
        <v>29</v>
      </c>
      <c r="D759" s="99" t="n">
        <v>25</v>
      </c>
      <c r="E759" s="146" t="n">
        <v>10</v>
      </c>
      <c r="F759" s="89" t="n">
        <f aca="false">G759*130</f>
        <v>130</v>
      </c>
      <c r="G759" s="100" t="n">
        <v>1</v>
      </c>
      <c r="H759" s="91" t="n">
        <v>1</v>
      </c>
      <c r="I759" s="92" t="s">
        <v>30</v>
      </c>
      <c r="J759" s="101" t="s">
        <v>101</v>
      </c>
      <c r="K759" s="102" t="s">
        <v>1043</v>
      </c>
      <c r="L759" s="136" t="s">
        <v>379</v>
      </c>
      <c r="M759" s="135" t="n">
        <v>55</v>
      </c>
      <c r="N759" s="97" t="n">
        <f aca="false">(D759*G759)*B759</f>
        <v>0</v>
      </c>
    </row>
    <row r="760" customFormat="false" ht="12.75" hidden="false" customHeight="false" outlineLevel="0" collapsed="false">
      <c r="A760" s="85" t="s">
        <v>1044</v>
      </c>
      <c r="B760" s="147"/>
      <c r="C760" s="87" t="s">
        <v>29</v>
      </c>
      <c r="D760" s="87" t="n">
        <v>25</v>
      </c>
      <c r="E760" s="88" t="n">
        <v>10</v>
      </c>
      <c r="F760" s="89" t="n">
        <f aca="false">G760*130</f>
        <v>130</v>
      </c>
      <c r="G760" s="100" t="n">
        <v>1</v>
      </c>
      <c r="H760" s="91" t="n">
        <v>1</v>
      </c>
      <c r="I760" s="92" t="s">
        <v>30</v>
      </c>
      <c r="J760" s="101" t="s">
        <v>101</v>
      </c>
      <c r="K760" s="94" t="s">
        <v>1045</v>
      </c>
      <c r="L760" s="136" t="s">
        <v>379</v>
      </c>
      <c r="M760" s="135" t="n">
        <v>55</v>
      </c>
      <c r="N760" s="97" t="n">
        <f aca="false">(D760*G760)*B760</f>
        <v>0</v>
      </c>
    </row>
    <row r="761" customFormat="false" ht="12.75" hidden="false" customHeight="false" outlineLevel="0" collapsed="false">
      <c r="A761" s="85" t="s">
        <v>1046</v>
      </c>
      <c r="B761" s="147"/>
      <c r="C761" s="110" t="s">
        <v>29</v>
      </c>
      <c r="D761" s="110" t="n">
        <v>20</v>
      </c>
      <c r="E761" s="111" t="n">
        <v>10</v>
      </c>
      <c r="F761" s="89" t="n">
        <f aca="false">G761*130</f>
        <v>130</v>
      </c>
      <c r="G761" s="119" t="n">
        <v>1</v>
      </c>
      <c r="H761" s="113" t="n">
        <v>1</v>
      </c>
      <c r="I761" s="114" t="s">
        <v>30</v>
      </c>
      <c r="J761" s="115" t="s">
        <v>1047</v>
      </c>
      <c r="K761" s="116" t="s">
        <v>1048</v>
      </c>
      <c r="L761" s="223" t="s">
        <v>1049</v>
      </c>
      <c r="M761" s="135" t="n">
        <v>55</v>
      </c>
      <c r="N761" s="97" t="n">
        <f aca="false">(D761*G761)*B761</f>
        <v>0</v>
      </c>
    </row>
    <row r="762" customFormat="false" ht="12.75" hidden="false" customHeight="false" outlineLevel="0" collapsed="false">
      <c r="A762" s="98" t="s">
        <v>1050</v>
      </c>
      <c r="B762" s="147"/>
      <c r="C762" s="99" t="s">
        <v>29</v>
      </c>
      <c r="D762" s="99" t="n">
        <v>25</v>
      </c>
      <c r="E762" s="146" t="n">
        <v>10</v>
      </c>
      <c r="F762" s="89" t="n">
        <f aca="false">G762*130</f>
        <v>130</v>
      </c>
      <c r="G762" s="100" t="n">
        <v>1</v>
      </c>
      <c r="H762" s="91" t="n">
        <v>1</v>
      </c>
      <c r="I762" s="92" t="s">
        <v>30</v>
      </c>
      <c r="J762" s="101" t="s">
        <v>101</v>
      </c>
      <c r="K762" s="102" t="s">
        <v>1051</v>
      </c>
      <c r="L762" s="136" t="s">
        <v>379</v>
      </c>
      <c r="M762" s="135" t="n">
        <v>55</v>
      </c>
      <c r="N762" s="97" t="n">
        <f aca="false">(D762*G762)*B762</f>
        <v>0</v>
      </c>
    </row>
    <row r="763" customFormat="false" ht="12.75" hidden="false" customHeight="false" outlineLevel="0" collapsed="false">
      <c r="A763" s="98" t="s">
        <v>1052</v>
      </c>
      <c r="B763" s="147"/>
      <c r="C763" s="99" t="s">
        <v>29</v>
      </c>
      <c r="D763" s="99" t="n">
        <v>30</v>
      </c>
      <c r="E763" s="146" t="n">
        <v>15</v>
      </c>
      <c r="F763" s="89" t="n">
        <f aca="false">G763*130</f>
        <v>148.2</v>
      </c>
      <c r="G763" s="100" t="n">
        <v>1.14</v>
      </c>
      <c r="H763" s="91" t="n">
        <v>1</v>
      </c>
      <c r="I763" s="92" t="s">
        <v>30</v>
      </c>
      <c r="J763" s="101" t="s">
        <v>331</v>
      </c>
      <c r="K763" s="102" t="s">
        <v>332</v>
      </c>
      <c r="L763" s="136" t="s">
        <v>131</v>
      </c>
      <c r="M763" s="135" t="n">
        <v>55</v>
      </c>
      <c r="N763" s="97" t="n">
        <f aca="false">(D763*G763)*B763</f>
        <v>0</v>
      </c>
    </row>
    <row r="764" customFormat="false" ht="12.75" hidden="false" customHeight="false" outlineLevel="0" collapsed="false">
      <c r="A764" s="98" t="s">
        <v>1053</v>
      </c>
      <c r="B764" s="147"/>
      <c r="C764" s="99" t="s">
        <v>29</v>
      </c>
      <c r="D764" s="99" t="n">
        <v>30</v>
      </c>
      <c r="E764" s="146" t="n">
        <v>15</v>
      </c>
      <c r="F764" s="89" t="n">
        <f aca="false">G764*130</f>
        <v>128.7</v>
      </c>
      <c r="G764" s="100" t="n">
        <v>0.99</v>
      </c>
      <c r="H764" s="91" t="n">
        <v>1</v>
      </c>
      <c r="I764" s="92" t="s">
        <v>30</v>
      </c>
      <c r="J764" s="101" t="s">
        <v>331</v>
      </c>
      <c r="K764" s="102" t="s">
        <v>327</v>
      </c>
      <c r="L764" s="136" t="s">
        <v>131</v>
      </c>
      <c r="M764" s="135" t="n">
        <v>55</v>
      </c>
      <c r="N764" s="97" t="n">
        <f aca="false">(D764*G764)*B764</f>
        <v>0</v>
      </c>
    </row>
    <row r="765" customFormat="false" ht="12.75" hidden="false" customHeight="false" outlineLevel="0" collapsed="false">
      <c r="A765" s="148" t="s">
        <v>1054</v>
      </c>
      <c r="B765" s="147"/>
      <c r="C765" s="149" t="s">
        <v>29</v>
      </c>
      <c r="D765" s="149" t="n">
        <v>30</v>
      </c>
      <c r="E765" s="215" t="n">
        <v>20</v>
      </c>
      <c r="F765" s="89" t="n">
        <f aca="false">G765*130</f>
        <v>130</v>
      </c>
      <c r="G765" s="100" t="n">
        <v>1</v>
      </c>
      <c r="H765" s="91" t="n">
        <v>1</v>
      </c>
      <c r="I765" s="92" t="s">
        <v>30</v>
      </c>
      <c r="J765" s="101" t="s">
        <v>331</v>
      </c>
      <c r="K765" s="150" t="s">
        <v>1055</v>
      </c>
      <c r="L765" s="136" t="s">
        <v>131</v>
      </c>
      <c r="M765" s="221" t="n">
        <v>55</v>
      </c>
      <c r="N765" s="97" t="n">
        <f aca="false">(D765*G765)*B765</f>
        <v>0</v>
      </c>
    </row>
    <row r="766" customFormat="false" ht="12.75" hidden="false" customHeight="false" outlineLevel="0" collapsed="false">
      <c r="A766" s="76"/>
      <c r="B766" s="140"/>
      <c r="C766" s="141"/>
      <c r="D766" s="141"/>
      <c r="E766" s="141"/>
      <c r="F766" s="89" t="n">
        <f aca="false">G766*130</f>
        <v>0</v>
      </c>
      <c r="G766" s="100"/>
      <c r="H766" s="142"/>
      <c r="I766" s="143"/>
      <c r="J766" s="101"/>
      <c r="K766" s="80" t="s">
        <v>669</v>
      </c>
      <c r="L766" s="136"/>
      <c r="M766" s="166"/>
      <c r="N766" s="145" t="s">
        <v>5</v>
      </c>
    </row>
    <row r="767" customFormat="false" ht="12.75" hidden="false" customHeight="false" outlineLevel="0" collapsed="false">
      <c r="A767" s="85" t="s">
        <v>1056</v>
      </c>
      <c r="B767" s="109"/>
      <c r="C767" s="87" t="s">
        <v>29</v>
      </c>
      <c r="D767" s="87" t="n">
        <v>10</v>
      </c>
      <c r="E767" s="88" t="n">
        <v>1</v>
      </c>
      <c r="F767" s="89" t="n">
        <f aca="false">G767*130</f>
        <v>241.8</v>
      </c>
      <c r="G767" s="100" t="n">
        <v>1.86</v>
      </c>
      <c r="H767" s="91" t="n">
        <v>1</v>
      </c>
      <c r="I767" s="92" t="s">
        <v>30</v>
      </c>
      <c r="J767" s="101" t="s">
        <v>101</v>
      </c>
      <c r="K767" s="94" t="s">
        <v>673</v>
      </c>
      <c r="L767" s="136" t="s">
        <v>672</v>
      </c>
      <c r="M767" s="221" t="n">
        <v>55</v>
      </c>
      <c r="N767" s="97" t="n">
        <f aca="false">(D767*G767)*B767</f>
        <v>0</v>
      </c>
    </row>
    <row r="768" customFormat="false" ht="12.75" hidden="false" customHeight="false" outlineLevel="0" collapsed="false">
      <c r="A768" s="148" t="s">
        <v>1057</v>
      </c>
      <c r="B768" s="109"/>
      <c r="C768" s="149" t="s">
        <v>29</v>
      </c>
      <c r="D768" s="149" t="n">
        <v>10</v>
      </c>
      <c r="E768" s="215" t="n">
        <v>1</v>
      </c>
      <c r="F768" s="89" t="n">
        <f aca="false">G768*130</f>
        <v>171.6</v>
      </c>
      <c r="G768" s="100" t="n">
        <v>1.32</v>
      </c>
      <c r="H768" s="91" t="n">
        <v>1</v>
      </c>
      <c r="I768" s="92" t="s">
        <v>30</v>
      </c>
      <c r="J768" s="101" t="s">
        <v>101</v>
      </c>
      <c r="K768" s="150" t="s">
        <v>674</v>
      </c>
      <c r="L768" s="136" t="s">
        <v>672</v>
      </c>
      <c r="M768" s="221" t="n">
        <v>55</v>
      </c>
      <c r="N768" s="97" t="n">
        <f aca="false">(D768*G768)*B768</f>
        <v>0</v>
      </c>
    </row>
    <row r="769" customFormat="false" ht="12.75" hidden="false" customHeight="false" outlineLevel="0" collapsed="false">
      <c r="A769" s="98" t="s">
        <v>1058</v>
      </c>
      <c r="B769" s="109"/>
      <c r="C769" s="99" t="s">
        <v>29</v>
      </c>
      <c r="D769" s="99" t="n">
        <v>10</v>
      </c>
      <c r="E769" s="146" t="n">
        <v>1</v>
      </c>
      <c r="F769" s="89" t="n">
        <f aca="false">G769*130</f>
        <v>171.6</v>
      </c>
      <c r="G769" s="100" t="n">
        <v>1.32</v>
      </c>
      <c r="H769" s="91" t="n">
        <v>1</v>
      </c>
      <c r="I769" s="92" t="s">
        <v>30</v>
      </c>
      <c r="J769" s="101" t="s">
        <v>101</v>
      </c>
      <c r="K769" s="102" t="s">
        <v>1059</v>
      </c>
      <c r="L769" s="136" t="s">
        <v>672</v>
      </c>
      <c r="M769" s="221" t="n">
        <v>55</v>
      </c>
      <c r="N769" s="97" t="n">
        <f aca="false">(D769*G769)*B769</f>
        <v>0</v>
      </c>
    </row>
    <row r="770" customFormat="false" ht="12.75" hidden="false" customHeight="false" outlineLevel="0" collapsed="false">
      <c r="A770" s="98" t="s">
        <v>1060</v>
      </c>
      <c r="B770" s="109"/>
      <c r="C770" s="99" t="s">
        <v>29</v>
      </c>
      <c r="D770" s="99" t="n">
        <v>15</v>
      </c>
      <c r="E770" s="146" t="n">
        <v>1</v>
      </c>
      <c r="F770" s="89" t="n">
        <f aca="false">G770*130</f>
        <v>302.9</v>
      </c>
      <c r="G770" s="100" t="n">
        <v>2.33</v>
      </c>
      <c r="H770" s="91" t="n">
        <v>1</v>
      </c>
      <c r="I770" s="92" t="s">
        <v>30</v>
      </c>
      <c r="J770" s="101" t="s">
        <v>101</v>
      </c>
      <c r="K770" s="102" t="s">
        <v>1061</v>
      </c>
      <c r="L770" s="136" t="s">
        <v>390</v>
      </c>
      <c r="M770" s="221" t="n">
        <v>56</v>
      </c>
      <c r="N770" s="97" t="n">
        <f aca="false">(D770*G770)*B770</f>
        <v>0</v>
      </c>
    </row>
    <row r="771" customFormat="false" ht="12.75" hidden="false" customHeight="false" outlineLevel="0" collapsed="false">
      <c r="A771" s="98" t="s">
        <v>1062</v>
      </c>
      <c r="B771" s="109"/>
      <c r="C771" s="99" t="s">
        <v>29</v>
      </c>
      <c r="D771" s="99" t="n">
        <v>15</v>
      </c>
      <c r="E771" s="146" t="n">
        <v>1</v>
      </c>
      <c r="F771" s="89" t="n">
        <f aca="false">G771*130</f>
        <v>274.3</v>
      </c>
      <c r="G771" s="100" t="n">
        <v>2.11</v>
      </c>
      <c r="H771" s="91" t="n">
        <v>1</v>
      </c>
      <c r="I771" s="92" t="s">
        <v>30</v>
      </c>
      <c r="J771" s="101" t="s">
        <v>101</v>
      </c>
      <c r="K771" s="102" t="s">
        <v>1063</v>
      </c>
      <c r="L771" s="136" t="s">
        <v>1064</v>
      </c>
      <c r="M771" s="221" t="n">
        <v>56</v>
      </c>
      <c r="N771" s="97" t="n">
        <f aca="false">(D771*G771)*B771</f>
        <v>0</v>
      </c>
    </row>
    <row r="772" customFormat="false" ht="12.75" hidden="false" customHeight="false" outlineLevel="0" collapsed="false">
      <c r="A772" s="98" t="s">
        <v>1065</v>
      </c>
      <c r="B772" s="109"/>
      <c r="C772" s="99" t="s">
        <v>29</v>
      </c>
      <c r="D772" s="99" t="n">
        <v>10</v>
      </c>
      <c r="E772" s="146" t="n">
        <v>1</v>
      </c>
      <c r="F772" s="89" t="n">
        <f aca="false">G772*130</f>
        <v>269.1</v>
      </c>
      <c r="G772" s="100" t="n">
        <v>2.07</v>
      </c>
      <c r="H772" s="91" t="n">
        <v>1</v>
      </c>
      <c r="I772" s="92" t="s">
        <v>30</v>
      </c>
      <c r="J772" s="101" t="s">
        <v>101</v>
      </c>
      <c r="K772" s="102" t="s">
        <v>1066</v>
      </c>
      <c r="L772" s="136" t="s">
        <v>672</v>
      </c>
      <c r="M772" s="221" t="n">
        <v>56</v>
      </c>
      <c r="N772" s="97" t="n">
        <f aca="false">(D772*G772)*B772</f>
        <v>0</v>
      </c>
    </row>
    <row r="773" customFormat="false" ht="12.75" hidden="false" customHeight="false" outlineLevel="0" collapsed="false">
      <c r="A773" s="98" t="s">
        <v>1067</v>
      </c>
      <c r="B773" s="109"/>
      <c r="C773" s="99" t="s">
        <v>29</v>
      </c>
      <c r="D773" s="99" t="n">
        <v>25</v>
      </c>
      <c r="E773" s="146" t="n">
        <v>10</v>
      </c>
      <c r="F773" s="89" t="n">
        <f aca="false">G773*130</f>
        <v>102.7</v>
      </c>
      <c r="G773" s="100" t="n">
        <v>0.79</v>
      </c>
      <c r="H773" s="91" t="n">
        <v>1</v>
      </c>
      <c r="I773" s="92" t="s">
        <v>30</v>
      </c>
      <c r="J773" s="101" t="s">
        <v>580</v>
      </c>
      <c r="K773" s="102" t="s">
        <v>676</v>
      </c>
      <c r="L773" s="136" t="s">
        <v>142</v>
      </c>
      <c r="M773" s="221" t="n">
        <v>56</v>
      </c>
      <c r="N773" s="97" t="n">
        <f aca="false">(D773*G773)*B773</f>
        <v>0</v>
      </c>
    </row>
    <row r="774" customFormat="false" ht="12.75" hidden="false" customHeight="false" outlineLevel="0" collapsed="false">
      <c r="A774" s="148" t="s">
        <v>1068</v>
      </c>
      <c r="B774" s="109"/>
      <c r="C774" s="149" t="s">
        <v>29</v>
      </c>
      <c r="D774" s="149" t="n">
        <v>25</v>
      </c>
      <c r="E774" s="215" t="n">
        <v>15</v>
      </c>
      <c r="F774" s="89" t="n">
        <f aca="false">G774*130</f>
        <v>136.5</v>
      </c>
      <c r="G774" s="100" t="n">
        <v>1.05</v>
      </c>
      <c r="H774" s="91" t="n">
        <v>1</v>
      </c>
      <c r="I774" s="92" t="s">
        <v>30</v>
      </c>
      <c r="J774" s="101" t="s">
        <v>580</v>
      </c>
      <c r="K774" s="150" t="s">
        <v>677</v>
      </c>
      <c r="L774" s="136" t="s">
        <v>1069</v>
      </c>
      <c r="M774" s="221" t="n">
        <v>56</v>
      </c>
      <c r="N774" s="97" t="n">
        <f aca="false">(D774*G774)*B774</f>
        <v>0</v>
      </c>
    </row>
    <row r="775" customFormat="false" ht="12.75" hidden="false" customHeight="false" outlineLevel="0" collapsed="false">
      <c r="A775" s="148" t="s">
        <v>1070</v>
      </c>
      <c r="B775" s="109"/>
      <c r="C775" s="149" t="s">
        <v>29</v>
      </c>
      <c r="D775" s="149" t="n">
        <v>25</v>
      </c>
      <c r="E775" s="215" t="n">
        <v>5</v>
      </c>
      <c r="F775" s="89" t="n">
        <f aca="false">G775*130</f>
        <v>215.8</v>
      </c>
      <c r="G775" s="100" t="n">
        <v>1.66</v>
      </c>
      <c r="H775" s="91" t="n">
        <v>1</v>
      </c>
      <c r="I775" s="92" t="s">
        <v>30</v>
      </c>
      <c r="J775" s="101" t="s">
        <v>580</v>
      </c>
      <c r="K775" s="150" t="s">
        <v>1071</v>
      </c>
      <c r="L775" s="136" t="s">
        <v>385</v>
      </c>
      <c r="M775" s="221" t="n">
        <v>56</v>
      </c>
      <c r="N775" s="97" t="n">
        <f aca="false">(D775*G775)*B775</f>
        <v>0</v>
      </c>
    </row>
    <row r="776" customFormat="false" ht="12.75" hidden="false" customHeight="false" outlineLevel="0" collapsed="false">
      <c r="A776" s="76"/>
      <c r="B776" s="140"/>
      <c r="C776" s="141"/>
      <c r="D776" s="141"/>
      <c r="E776" s="141"/>
      <c r="F776" s="89" t="n">
        <f aca="false">G776*130</f>
        <v>0</v>
      </c>
      <c r="G776" s="100"/>
      <c r="H776" s="142"/>
      <c r="I776" s="143"/>
      <c r="J776" s="99"/>
      <c r="K776" s="80" t="s">
        <v>1072</v>
      </c>
      <c r="L776" s="136"/>
      <c r="M776" s="144"/>
      <c r="N776" s="145" t="s">
        <v>5</v>
      </c>
    </row>
    <row r="777" customFormat="false" ht="12.75" hidden="false" customHeight="false" outlineLevel="0" collapsed="false">
      <c r="A777" s="85" t="s">
        <v>1073</v>
      </c>
      <c r="B777" s="109"/>
      <c r="C777" s="87" t="s">
        <v>29</v>
      </c>
      <c r="D777" s="87" t="n">
        <v>25</v>
      </c>
      <c r="E777" s="88" t="n">
        <v>15</v>
      </c>
      <c r="F777" s="89" t="n">
        <f aca="false">G777*130</f>
        <v>91</v>
      </c>
      <c r="G777" s="100" t="n">
        <v>0.7</v>
      </c>
      <c r="H777" s="91" t="n">
        <v>1</v>
      </c>
      <c r="I777" s="92" t="s">
        <v>30</v>
      </c>
      <c r="J777" s="99"/>
      <c r="K777" s="94" t="s">
        <v>375</v>
      </c>
      <c r="L777" s="136" t="s">
        <v>379</v>
      </c>
      <c r="M777" s="221" t="n">
        <v>56</v>
      </c>
      <c r="N777" s="97" t="n">
        <f aca="false">(D777*G777)*B777</f>
        <v>0</v>
      </c>
    </row>
    <row r="778" customFormat="false" ht="12.75" hidden="false" customHeight="false" outlineLevel="0" collapsed="false">
      <c r="A778" s="148" t="s">
        <v>1074</v>
      </c>
      <c r="B778" s="147"/>
      <c r="C778" s="149" t="s">
        <v>29</v>
      </c>
      <c r="D778" s="149" t="n">
        <v>25</v>
      </c>
      <c r="E778" s="215" t="n">
        <v>15</v>
      </c>
      <c r="F778" s="89" t="n">
        <f aca="false">G778*130</f>
        <v>184.6</v>
      </c>
      <c r="G778" s="100" t="n">
        <v>1.42</v>
      </c>
      <c r="H778" s="91" t="n">
        <v>1</v>
      </c>
      <c r="I778" s="92" t="s">
        <v>30</v>
      </c>
      <c r="J778" s="99" t="s">
        <v>1075</v>
      </c>
      <c r="K778" s="150" t="s">
        <v>1076</v>
      </c>
      <c r="L778" s="136" t="s">
        <v>142</v>
      </c>
      <c r="M778" s="221" t="n">
        <v>56</v>
      </c>
      <c r="N778" s="97" t="n">
        <f aca="false">(D778*G778)*B778</f>
        <v>0</v>
      </c>
    </row>
    <row r="779" customFormat="false" ht="12.75" hidden="false" customHeight="false" outlineLevel="0" collapsed="false">
      <c r="A779" s="98" t="s">
        <v>1077</v>
      </c>
      <c r="B779" s="147"/>
      <c r="C779" s="99" t="s">
        <v>29</v>
      </c>
      <c r="D779" s="99" t="n">
        <v>25</v>
      </c>
      <c r="E779" s="146" t="n">
        <v>7</v>
      </c>
      <c r="F779" s="89" t="n">
        <f aca="false">G779*130</f>
        <v>117</v>
      </c>
      <c r="G779" s="100" t="n">
        <v>0.9</v>
      </c>
      <c r="H779" s="91" t="n">
        <v>1</v>
      </c>
      <c r="I779" s="92" t="s">
        <v>30</v>
      </c>
      <c r="J779" s="99" t="s">
        <v>1075</v>
      </c>
      <c r="K779" s="102" t="s">
        <v>1078</v>
      </c>
      <c r="L779" s="136" t="s">
        <v>385</v>
      </c>
      <c r="M779" s="221" t="n">
        <v>56</v>
      </c>
      <c r="N779" s="97" t="n">
        <f aca="false">(D779*G779)*B779</f>
        <v>0</v>
      </c>
    </row>
    <row r="780" customFormat="false" ht="12.75" hidden="false" customHeight="false" outlineLevel="0" collapsed="false">
      <c r="A780" s="148" t="s">
        <v>1079</v>
      </c>
      <c r="B780" s="147"/>
      <c r="C780" s="149" t="s">
        <v>29</v>
      </c>
      <c r="D780" s="149" t="n">
        <v>25</v>
      </c>
      <c r="E780" s="215" t="n">
        <v>15</v>
      </c>
      <c r="F780" s="89" t="n">
        <f aca="false">G780*130</f>
        <v>111.8</v>
      </c>
      <c r="G780" s="100" t="n">
        <v>0.86</v>
      </c>
      <c r="H780" s="91" t="n">
        <v>1</v>
      </c>
      <c r="I780" s="92" t="s">
        <v>30</v>
      </c>
      <c r="J780" s="99" t="s">
        <v>1075</v>
      </c>
      <c r="K780" s="150" t="s">
        <v>1080</v>
      </c>
      <c r="L780" s="136" t="s">
        <v>142</v>
      </c>
      <c r="M780" s="221" t="n">
        <v>56</v>
      </c>
      <c r="N780" s="97" t="n">
        <f aca="false">(D780*G780)*B780</f>
        <v>0</v>
      </c>
    </row>
    <row r="781" customFormat="false" ht="12.75" hidden="false" customHeight="false" outlineLevel="0" collapsed="false">
      <c r="A781" s="76" t="s">
        <v>1081</v>
      </c>
      <c r="B781" s="147"/>
      <c r="C781" s="149" t="s">
        <v>29</v>
      </c>
      <c r="D781" s="149" t="n">
        <v>25</v>
      </c>
      <c r="E781" s="215" t="n">
        <v>7</v>
      </c>
      <c r="F781" s="89" t="n">
        <f aca="false">G781*130</f>
        <v>192.4</v>
      </c>
      <c r="G781" s="100" t="n">
        <v>1.48</v>
      </c>
      <c r="H781" s="91" t="n">
        <v>1</v>
      </c>
      <c r="I781" s="92" t="s">
        <v>30</v>
      </c>
      <c r="J781" s="99" t="s">
        <v>1075</v>
      </c>
      <c r="K781" s="150" t="s">
        <v>1082</v>
      </c>
      <c r="L781" s="136" t="s">
        <v>142</v>
      </c>
      <c r="M781" s="221" t="n">
        <v>56</v>
      </c>
      <c r="N781" s="97" t="n">
        <f aca="false">(D781*G781)*B781</f>
        <v>0</v>
      </c>
    </row>
    <row r="782" customFormat="false" ht="12.75" hidden="false" customHeight="false" outlineLevel="0" collapsed="false">
      <c r="A782" s="98" t="s">
        <v>1083</v>
      </c>
      <c r="B782" s="86"/>
      <c r="C782" s="149" t="s">
        <v>29</v>
      </c>
      <c r="D782" s="149" t="n">
        <v>25</v>
      </c>
      <c r="E782" s="215" t="n">
        <v>15</v>
      </c>
      <c r="F782" s="89" t="n">
        <f aca="false">G782*130</f>
        <v>119.6</v>
      </c>
      <c r="G782" s="100" t="n">
        <v>0.92</v>
      </c>
      <c r="H782" s="91" t="n">
        <v>1</v>
      </c>
      <c r="I782" s="92" t="s">
        <v>30</v>
      </c>
      <c r="J782" s="99" t="s">
        <v>1075</v>
      </c>
      <c r="K782" s="150" t="s">
        <v>1084</v>
      </c>
      <c r="L782" s="136" t="s">
        <v>142</v>
      </c>
      <c r="M782" s="221" t="n">
        <v>56</v>
      </c>
      <c r="N782" s="97" t="n">
        <f aca="false">(D782*G782)*B782</f>
        <v>0</v>
      </c>
    </row>
    <row r="783" customFormat="false" ht="12.75" hidden="false" customHeight="false" outlineLevel="0" collapsed="false">
      <c r="A783" s="151"/>
      <c r="B783" s="140"/>
      <c r="C783" s="141"/>
      <c r="D783" s="141"/>
      <c r="E783" s="141"/>
      <c r="F783" s="89" t="n">
        <f aca="false">G783*130</f>
        <v>0</v>
      </c>
      <c r="G783" s="100"/>
      <c r="H783" s="142"/>
      <c r="I783" s="143"/>
      <c r="J783" s="99"/>
      <c r="K783" s="80" t="s">
        <v>678</v>
      </c>
      <c r="L783" s="136"/>
      <c r="M783" s="144"/>
      <c r="N783" s="145" t="s">
        <v>5</v>
      </c>
    </row>
    <row r="784" customFormat="false" ht="12.75" hidden="false" customHeight="false" outlineLevel="0" collapsed="false">
      <c r="A784" s="85" t="s">
        <v>1085</v>
      </c>
      <c r="B784" s="109"/>
      <c r="C784" s="87" t="s">
        <v>29</v>
      </c>
      <c r="D784" s="87" t="n">
        <v>20</v>
      </c>
      <c r="E784" s="88" t="n">
        <v>20</v>
      </c>
      <c r="F784" s="89" t="n">
        <f aca="false">G784*130</f>
        <v>93.6</v>
      </c>
      <c r="G784" s="100" t="n">
        <v>0.72</v>
      </c>
      <c r="H784" s="91" t="n">
        <v>1</v>
      </c>
      <c r="I784" s="92" t="s">
        <v>30</v>
      </c>
      <c r="J784" s="99"/>
      <c r="K784" s="94" t="s">
        <v>683</v>
      </c>
      <c r="L784" s="136" t="s">
        <v>379</v>
      </c>
      <c r="M784" s="221" t="n">
        <v>56</v>
      </c>
      <c r="N784" s="97" t="n">
        <f aca="false">(D784*G784)*B784</f>
        <v>0</v>
      </c>
    </row>
    <row r="785" customFormat="false" ht="12.75" hidden="false" customHeight="false" outlineLevel="0" collapsed="false">
      <c r="A785" s="98" t="s">
        <v>1086</v>
      </c>
      <c r="B785" s="109"/>
      <c r="C785" s="99" t="s">
        <v>29</v>
      </c>
      <c r="D785" s="99" t="n">
        <v>25</v>
      </c>
      <c r="E785" s="146" t="n">
        <v>10</v>
      </c>
      <c r="F785" s="89" t="n">
        <f aca="false">G785*130</f>
        <v>94.9</v>
      </c>
      <c r="G785" s="100" t="n">
        <v>0.73</v>
      </c>
      <c r="H785" s="91" t="n">
        <v>1</v>
      </c>
      <c r="I785" s="92" t="s">
        <v>30</v>
      </c>
      <c r="J785" s="99"/>
      <c r="K785" s="102" t="s">
        <v>302</v>
      </c>
      <c r="L785" s="136" t="s">
        <v>142</v>
      </c>
      <c r="M785" s="221" t="n">
        <v>56</v>
      </c>
      <c r="N785" s="97" t="n">
        <f aca="false">(D785*G785)*B785</f>
        <v>0</v>
      </c>
    </row>
    <row r="786" customFormat="false" ht="12.75" hidden="false" customHeight="false" outlineLevel="0" collapsed="false">
      <c r="A786" s="148" t="s">
        <v>1087</v>
      </c>
      <c r="B786" s="109"/>
      <c r="C786" s="149" t="s">
        <v>29</v>
      </c>
      <c r="D786" s="149" t="n">
        <v>25</v>
      </c>
      <c r="E786" s="215" t="n">
        <v>10</v>
      </c>
      <c r="F786" s="89" t="n">
        <f aca="false">G786*130</f>
        <v>101.4</v>
      </c>
      <c r="G786" s="100" t="n">
        <v>0.78</v>
      </c>
      <c r="H786" s="91" t="n">
        <v>1</v>
      </c>
      <c r="I786" s="92" t="s">
        <v>30</v>
      </c>
      <c r="J786" s="101"/>
      <c r="K786" s="150" t="s">
        <v>1088</v>
      </c>
      <c r="L786" s="136" t="s">
        <v>142</v>
      </c>
      <c r="M786" s="221" t="n">
        <v>56</v>
      </c>
      <c r="N786" s="97" t="n">
        <f aca="false">(D786*G786)*B786</f>
        <v>0</v>
      </c>
    </row>
    <row r="787" customFormat="false" ht="12.75" hidden="false" customHeight="false" outlineLevel="0" collapsed="false">
      <c r="A787" s="148" t="s">
        <v>1089</v>
      </c>
      <c r="B787" s="109"/>
      <c r="C787" s="149" t="s">
        <v>29</v>
      </c>
      <c r="D787" s="149" t="n">
        <v>25</v>
      </c>
      <c r="E787" s="215" t="n">
        <v>10</v>
      </c>
      <c r="F787" s="89" t="n">
        <f aca="false">G787*130</f>
        <v>75.4</v>
      </c>
      <c r="G787" s="100" t="n">
        <v>0.58</v>
      </c>
      <c r="H787" s="91" t="n">
        <v>1</v>
      </c>
      <c r="I787" s="92" t="s">
        <v>30</v>
      </c>
      <c r="J787" s="101"/>
      <c r="K787" s="150" t="s">
        <v>1090</v>
      </c>
      <c r="L787" s="136" t="s">
        <v>379</v>
      </c>
      <c r="M787" s="221" t="n">
        <v>56</v>
      </c>
      <c r="N787" s="97" t="n">
        <f aca="false">(D787*G787)*B787</f>
        <v>0</v>
      </c>
    </row>
    <row r="788" customFormat="false" ht="12.75" hidden="false" customHeight="false" outlineLevel="0" collapsed="false">
      <c r="A788" s="148" t="s">
        <v>1091</v>
      </c>
      <c r="B788" s="109"/>
      <c r="C788" s="149" t="s">
        <v>29</v>
      </c>
      <c r="D788" s="149" t="n">
        <v>25</v>
      </c>
      <c r="E788" s="215" t="n">
        <v>10</v>
      </c>
      <c r="F788" s="89" t="n">
        <f aca="false">G788*130</f>
        <v>104</v>
      </c>
      <c r="G788" s="100" t="n">
        <v>0.8</v>
      </c>
      <c r="H788" s="91" t="n">
        <v>1</v>
      </c>
      <c r="I788" s="92" t="s">
        <v>30</v>
      </c>
      <c r="J788" s="101"/>
      <c r="K788" s="150" t="s">
        <v>1092</v>
      </c>
      <c r="L788" s="136" t="s">
        <v>352</v>
      </c>
      <c r="M788" s="221" t="n">
        <v>57</v>
      </c>
      <c r="N788" s="97" t="n">
        <f aca="false">(D788*G788)*B788</f>
        <v>0</v>
      </c>
    </row>
    <row r="789" customFormat="false" ht="12.75" hidden="false" customHeight="false" outlineLevel="0" collapsed="false">
      <c r="A789" s="148" t="s">
        <v>1093</v>
      </c>
      <c r="B789" s="109"/>
      <c r="C789" s="149" t="s">
        <v>29</v>
      </c>
      <c r="D789" s="149" t="n">
        <v>25</v>
      </c>
      <c r="E789" s="215" t="n">
        <v>10</v>
      </c>
      <c r="F789" s="89" t="n">
        <f aca="false">G789*130</f>
        <v>88.4</v>
      </c>
      <c r="G789" s="100" t="n">
        <v>0.68</v>
      </c>
      <c r="H789" s="91" t="n">
        <v>1</v>
      </c>
      <c r="I789" s="92" t="s">
        <v>30</v>
      </c>
      <c r="J789" s="101"/>
      <c r="K789" s="150" t="s">
        <v>1094</v>
      </c>
      <c r="L789" s="136" t="s">
        <v>379</v>
      </c>
      <c r="M789" s="221" t="n">
        <v>57</v>
      </c>
      <c r="N789" s="97" t="n">
        <f aca="false">(D789*G789)*B789</f>
        <v>0</v>
      </c>
    </row>
    <row r="790" customFormat="false" ht="12.75" hidden="false" customHeight="false" outlineLevel="0" collapsed="false">
      <c r="A790" s="148" t="s">
        <v>1095</v>
      </c>
      <c r="B790" s="109"/>
      <c r="C790" s="149" t="s">
        <v>29</v>
      </c>
      <c r="D790" s="149" t="n">
        <v>25</v>
      </c>
      <c r="E790" s="215" t="n">
        <v>8</v>
      </c>
      <c r="F790" s="89" t="n">
        <f aca="false">G790*130</f>
        <v>131.3</v>
      </c>
      <c r="G790" s="100" t="n">
        <v>1.01</v>
      </c>
      <c r="H790" s="91" t="n">
        <v>1</v>
      </c>
      <c r="I790" s="92" t="s">
        <v>30</v>
      </c>
      <c r="J790" s="101"/>
      <c r="K790" s="150" t="s">
        <v>1096</v>
      </c>
      <c r="L790" s="136" t="s">
        <v>385</v>
      </c>
      <c r="M790" s="221" t="n">
        <v>57</v>
      </c>
      <c r="N790" s="97" t="n">
        <f aca="false">(D790*G790)*B790</f>
        <v>0</v>
      </c>
    </row>
    <row r="791" customFormat="false" ht="12.75" hidden="false" customHeight="false" outlineLevel="0" collapsed="false">
      <c r="A791" s="76"/>
      <c r="B791" s="140"/>
      <c r="C791" s="141"/>
      <c r="D791" s="141"/>
      <c r="E791" s="141"/>
      <c r="F791" s="89" t="n">
        <f aca="false">G791*130</f>
        <v>0</v>
      </c>
      <c r="G791" s="100"/>
      <c r="H791" s="142"/>
      <c r="I791" s="143"/>
      <c r="J791" s="101"/>
      <c r="K791" s="80" t="s">
        <v>357</v>
      </c>
      <c r="L791" s="136"/>
      <c r="M791" s="144"/>
      <c r="N791" s="145" t="s">
        <v>5</v>
      </c>
    </row>
    <row r="792" customFormat="false" ht="12.75" hidden="false" customHeight="false" outlineLevel="0" collapsed="false">
      <c r="A792" s="98" t="s">
        <v>1097</v>
      </c>
      <c r="B792" s="147"/>
      <c r="C792" s="99" t="s">
        <v>29</v>
      </c>
      <c r="D792" s="99" t="n">
        <v>30</v>
      </c>
      <c r="E792" s="146" t="n">
        <v>15</v>
      </c>
      <c r="F792" s="89" t="n">
        <f aca="false">G792*130</f>
        <v>97.5</v>
      </c>
      <c r="G792" s="100" t="n">
        <v>0.75</v>
      </c>
      <c r="H792" s="91" t="n">
        <v>1</v>
      </c>
      <c r="I792" s="92" t="s">
        <v>30</v>
      </c>
      <c r="J792" s="101"/>
      <c r="K792" s="102" t="s">
        <v>640</v>
      </c>
      <c r="L792" s="136" t="s">
        <v>142</v>
      </c>
      <c r="M792" s="221" t="n">
        <v>57</v>
      </c>
      <c r="N792" s="97" t="n">
        <f aca="false">(D792*G792)*B792</f>
        <v>0</v>
      </c>
    </row>
    <row r="793" customFormat="false" ht="12.75" hidden="false" customHeight="false" outlineLevel="0" collapsed="false">
      <c r="A793" s="98" t="s">
        <v>1098</v>
      </c>
      <c r="B793" s="200"/>
      <c r="C793" s="99" t="s">
        <v>29</v>
      </c>
      <c r="D793" s="99" t="n">
        <v>30</v>
      </c>
      <c r="E793" s="99" t="n">
        <v>15</v>
      </c>
      <c r="F793" s="89" t="n">
        <f aca="false">G793*130</f>
        <v>120.9</v>
      </c>
      <c r="G793" s="100" t="n">
        <v>0.93</v>
      </c>
      <c r="H793" s="91" t="n">
        <v>1</v>
      </c>
      <c r="I793" s="92" t="s">
        <v>30</v>
      </c>
      <c r="J793" s="101"/>
      <c r="K793" s="163" t="s">
        <v>639</v>
      </c>
      <c r="L793" s="136" t="s">
        <v>142</v>
      </c>
      <c r="M793" s="221" t="n">
        <v>57</v>
      </c>
      <c r="N793" s="139" t="n">
        <f aca="false">(D793*G793)*B793</f>
        <v>0</v>
      </c>
    </row>
    <row r="794" customFormat="false" ht="12.75" hidden="false" customHeight="false" outlineLevel="0" collapsed="false">
      <c r="A794" s="85" t="s">
        <v>1099</v>
      </c>
      <c r="B794" s="109"/>
      <c r="C794" s="87" t="s">
        <v>29</v>
      </c>
      <c r="D794" s="87" t="n">
        <v>30</v>
      </c>
      <c r="E794" s="88" t="n">
        <v>15</v>
      </c>
      <c r="F794" s="89" t="n">
        <f aca="false">G794*130</f>
        <v>96.2</v>
      </c>
      <c r="G794" s="90" t="n">
        <v>0.74</v>
      </c>
      <c r="H794" s="91" t="n">
        <v>1</v>
      </c>
      <c r="I794" s="92" t="s">
        <v>30</v>
      </c>
      <c r="J794" s="93"/>
      <c r="K794" s="94" t="s">
        <v>638</v>
      </c>
      <c r="L794" s="95" t="s">
        <v>131</v>
      </c>
      <c r="M794" s="221" t="n">
        <v>57</v>
      </c>
      <c r="N794" s="97" t="n">
        <f aca="false">(D794*G794)*B794</f>
        <v>0</v>
      </c>
    </row>
    <row r="795" customFormat="false" ht="12.75" hidden="false" customHeight="false" outlineLevel="0" collapsed="false">
      <c r="A795" s="148" t="s">
        <v>1100</v>
      </c>
      <c r="B795" s="109"/>
      <c r="C795" s="149" t="s">
        <v>29</v>
      </c>
      <c r="D795" s="149" t="n">
        <v>30</v>
      </c>
      <c r="E795" s="215" t="n">
        <v>5</v>
      </c>
      <c r="F795" s="89" t="n">
        <f aca="false">G795*130</f>
        <v>102.7</v>
      </c>
      <c r="G795" s="100" t="n">
        <v>0.79</v>
      </c>
      <c r="H795" s="91" t="n">
        <v>1</v>
      </c>
      <c r="I795" s="92" t="s">
        <v>30</v>
      </c>
      <c r="J795" s="170"/>
      <c r="K795" s="150" t="s">
        <v>1101</v>
      </c>
      <c r="L795" s="171" t="s">
        <v>131</v>
      </c>
      <c r="M795" s="221" t="n">
        <v>57</v>
      </c>
      <c r="N795" s="97" t="n">
        <f aca="false">(D795*G795)*B795</f>
        <v>0</v>
      </c>
    </row>
    <row r="796" customFormat="false" ht="12.75" hidden="false" customHeight="false" outlineLevel="0" collapsed="false">
      <c r="A796" s="148" t="s">
        <v>1102</v>
      </c>
      <c r="B796" s="109"/>
      <c r="C796" s="149" t="s">
        <v>29</v>
      </c>
      <c r="D796" s="149" t="n">
        <v>30</v>
      </c>
      <c r="E796" s="215" t="n">
        <v>15</v>
      </c>
      <c r="F796" s="89" t="n">
        <f aca="false">G796*130</f>
        <v>96.2</v>
      </c>
      <c r="G796" s="100" t="n">
        <v>0.74</v>
      </c>
      <c r="H796" s="91" t="n">
        <v>1</v>
      </c>
      <c r="I796" s="92" t="s">
        <v>30</v>
      </c>
      <c r="J796" s="170"/>
      <c r="K796" s="150" t="s">
        <v>1103</v>
      </c>
      <c r="L796" s="171" t="s">
        <v>131</v>
      </c>
      <c r="M796" s="221" t="n">
        <v>57</v>
      </c>
      <c r="N796" s="97" t="n">
        <f aca="false">(D796*G796)*B796</f>
        <v>0</v>
      </c>
    </row>
    <row r="797" customFormat="false" ht="12.75" hidden="false" customHeight="false" outlineLevel="0" collapsed="false">
      <c r="A797" s="148" t="s">
        <v>1104</v>
      </c>
      <c r="B797" s="109"/>
      <c r="C797" s="149" t="s">
        <v>29</v>
      </c>
      <c r="D797" s="149" t="n">
        <v>30</v>
      </c>
      <c r="E797" s="215" t="n">
        <v>5</v>
      </c>
      <c r="F797" s="89" t="n">
        <f aca="false">G797*130</f>
        <v>104</v>
      </c>
      <c r="G797" s="100" t="n">
        <v>0.8</v>
      </c>
      <c r="H797" s="91" t="n">
        <v>1</v>
      </c>
      <c r="I797" s="92" t="s">
        <v>30</v>
      </c>
      <c r="J797" s="170"/>
      <c r="K797" s="150" t="s">
        <v>1105</v>
      </c>
      <c r="L797" s="171" t="s">
        <v>131</v>
      </c>
      <c r="M797" s="221" t="n">
        <v>57</v>
      </c>
      <c r="N797" s="97" t="n">
        <f aca="false">(D797*G797)*B797</f>
        <v>0</v>
      </c>
    </row>
    <row r="798" customFormat="false" ht="12.75" hidden="false" customHeight="false" outlineLevel="0" collapsed="false">
      <c r="A798" s="148" t="s">
        <v>1106</v>
      </c>
      <c r="B798" s="109"/>
      <c r="C798" s="149" t="s">
        <v>29</v>
      </c>
      <c r="D798" s="149" t="n">
        <v>30</v>
      </c>
      <c r="E798" s="215" t="n">
        <v>10</v>
      </c>
      <c r="F798" s="89" t="n">
        <f aca="false">G798*130</f>
        <v>153.4</v>
      </c>
      <c r="G798" s="100" t="n">
        <v>1.18</v>
      </c>
      <c r="H798" s="91" t="n">
        <v>1</v>
      </c>
      <c r="I798" s="92" t="s">
        <v>30</v>
      </c>
      <c r="J798" s="170"/>
      <c r="K798" s="150" t="s">
        <v>1107</v>
      </c>
      <c r="L798" s="171" t="s">
        <v>131</v>
      </c>
      <c r="M798" s="221" t="n">
        <v>57</v>
      </c>
      <c r="N798" s="97" t="n">
        <f aca="false">(D798*G798)*B798</f>
        <v>0</v>
      </c>
    </row>
    <row r="799" customFormat="false" ht="12.75" hidden="false" customHeight="false" outlineLevel="0" collapsed="false">
      <c r="A799" s="76"/>
      <c r="B799" s="140"/>
      <c r="C799" s="141"/>
      <c r="D799" s="141"/>
      <c r="E799" s="141"/>
      <c r="F799" s="89" t="n">
        <f aca="false">G799*130</f>
        <v>0</v>
      </c>
      <c r="G799" s="83"/>
      <c r="H799" s="224"/>
      <c r="I799" s="225"/>
      <c r="J799" s="226"/>
      <c r="K799" s="80" t="s">
        <v>347</v>
      </c>
      <c r="L799" s="227"/>
      <c r="M799" s="144"/>
      <c r="N799" s="145" t="s">
        <v>5</v>
      </c>
    </row>
    <row r="800" customFormat="false" ht="12.75" hidden="false" customHeight="false" outlineLevel="0" collapsed="false">
      <c r="A800" s="85" t="s">
        <v>1108</v>
      </c>
      <c r="B800" s="86"/>
      <c r="C800" s="87" t="s">
        <v>29</v>
      </c>
      <c r="D800" s="87" t="n">
        <v>15</v>
      </c>
      <c r="E800" s="88" t="n">
        <v>1</v>
      </c>
      <c r="F800" s="89" t="n">
        <f aca="false">G800*130</f>
        <v>140.4</v>
      </c>
      <c r="G800" s="90" t="n">
        <v>1.08</v>
      </c>
      <c r="H800" s="91" t="n">
        <v>1</v>
      </c>
      <c r="I800" s="92" t="s">
        <v>30</v>
      </c>
      <c r="J800" s="93" t="s">
        <v>101</v>
      </c>
      <c r="K800" s="94" t="s">
        <v>619</v>
      </c>
      <c r="L800" s="95" t="s">
        <v>672</v>
      </c>
      <c r="M800" s="221" t="n">
        <v>57</v>
      </c>
      <c r="N800" s="97" t="n">
        <f aca="false">(D800*G800)*B800</f>
        <v>0</v>
      </c>
    </row>
    <row r="801" customFormat="false" ht="12.75" hidden="false" customHeight="false" outlineLevel="0" collapsed="false">
      <c r="A801" s="98" t="s">
        <v>1109</v>
      </c>
      <c r="B801" s="86"/>
      <c r="C801" s="99" t="s">
        <v>29</v>
      </c>
      <c r="D801" s="99" t="n">
        <v>15</v>
      </c>
      <c r="E801" s="146" t="n">
        <v>1</v>
      </c>
      <c r="F801" s="89" t="n">
        <f aca="false">G801*130</f>
        <v>124.8</v>
      </c>
      <c r="G801" s="100" t="n">
        <v>0.96</v>
      </c>
      <c r="H801" s="91" t="n">
        <v>1</v>
      </c>
      <c r="I801" s="92" t="s">
        <v>30</v>
      </c>
      <c r="J801" s="101" t="s">
        <v>101</v>
      </c>
      <c r="K801" s="102" t="s">
        <v>622</v>
      </c>
      <c r="L801" s="136" t="s">
        <v>390</v>
      </c>
      <c r="M801" s="228" t="n">
        <v>57</v>
      </c>
      <c r="N801" s="97" t="n">
        <f aca="false">(D801*G801)*B801</f>
        <v>0</v>
      </c>
    </row>
    <row r="802" customFormat="false" ht="12.75" hidden="false" customHeight="false" outlineLevel="0" collapsed="false">
      <c r="A802" s="98" t="s">
        <v>1110</v>
      </c>
      <c r="B802" s="86"/>
      <c r="C802" s="99" t="s">
        <v>29</v>
      </c>
      <c r="D802" s="99" t="n">
        <v>20</v>
      </c>
      <c r="E802" s="146" t="n">
        <v>5</v>
      </c>
      <c r="F802" s="89" t="n">
        <f aca="false">G802*130</f>
        <v>118.3</v>
      </c>
      <c r="G802" s="100" t="n">
        <v>0.91</v>
      </c>
      <c r="H802" s="91" t="n">
        <v>1</v>
      </c>
      <c r="I802" s="92" t="s">
        <v>30</v>
      </c>
      <c r="J802" s="101" t="s">
        <v>101</v>
      </c>
      <c r="K802" s="102" t="s">
        <v>349</v>
      </c>
      <c r="L802" s="136" t="s">
        <v>569</v>
      </c>
      <c r="M802" s="228" t="n">
        <v>57</v>
      </c>
      <c r="N802" s="97" t="n">
        <f aca="false">(D802*G802)*B802</f>
        <v>0</v>
      </c>
    </row>
    <row r="803" customFormat="false" ht="12.75" hidden="false" customHeight="false" outlineLevel="0" collapsed="false">
      <c r="A803" s="98" t="s">
        <v>1111</v>
      </c>
      <c r="B803" s="86"/>
      <c r="C803" s="99" t="s">
        <v>29</v>
      </c>
      <c r="D803" s="99" t="n">
        <v>20</v>
      </c>
      <c r="E803" s="146" t="n">
        <v>3</v>
      </c>
      <c r="F803" s="89" t="n">
        <f aca="false">G803*130</f>
        <v>88.4</v>
      </c>
      <c r="G803" s="100" t="n">
        <v>0.68</v>
      </c>
      <c r="H803" s="91" t="n">
        <v>1</v>
      </c>
      <c r="I803" s="92" t="s">
        <v>30</v>
      </c>
      <c r="J803" s="101" t="s">
        <v>101</v>
      </c>
      <c r="K803" s="102" t="s">
        <v>1112</v>
      </c>
      <c r="L803" s="136" t="s">
        <v>569</v>
      </c>
      <c r="M803" s="228" t="n">
        <v>57</v>
      </c>
      <c r="N803" s="97" t="n">
        <f aca="false">(D803*G803)*B803</f>
        <v>0</v>
      </c>
    </row>
    <row r="804" customFormat="false" ht="12.75" hidden="false" customHeight="false" outlineLevel="0" collapsed="false">
      <c r="A804" s="98" t="s">
        <v>1113</v>
      </c>
      <c r="B804" s="109"/>
      <c r="C804" s="99" t="s">
        <v>29</v>
      </c>
      <c r="D804" s="99" t="n">
        <v>30</v>
      </c>
      <c r="E804" s="146" t="n">
        <v>15</v>
      </c>
      <c r="F804" s="89" t="n">
        <f aca="false">G804*130</f>
        <v>126.1</v>
      </c>
      <c r="G804" s="100" t="n">
        <v>0.97</v>
      </c>
      <c r="H804" s="91" t="n">
        <v>1</v>
      </c>
      <c r="I804" s="92" t="s">
        <v>30</v>
      </c>
      <c r="J804" s="101" t="s">
        <v>580</v>
      </c>
      <c r="K804" s="102" t="s">
        <v>681</v>
      </c>
      <c r="L804" s="136" t="s">
        <v>355</v>
      </c>
      <c r="M804" s="228" t="n">
        <v>57</v>
      </c>
      <c r="N804" s="97" t="n">
        <f aca="false">(D804*G804)*B804</f>
        <v>0</v>
      </c>
    </row>
    <row r="805" customFormat="false" ht="12.75" hidden="false" customHeight="false" outlineLevel="0" collapsed="false">
      <c r="A805" s="98" t="s">
        <v>1114</v>
      </c>
      <c r="B805" s="109"/>
      <c r="C805" s="99" t="s">
        <v>29</v>
      </c>
      <c r="D805" s="99" t="n">
        <v>25</v>
      </c>
      <c r="E805" s="146" t="n">
        <v>25</v>
      </c>
      <c r="F805" s="89" t="n">
        <f aca="false">G805*130</f>
        <v>101.4</v>
      </c>
      <c r="G805" s="100" t="n">
        <v>0.78</v>
      </c>
      <c r="H805" s="91" t="n">
        <v>1</v>
      </c>
      <c r="I805" s="92" t="s">
        <v>30</v>
      </c>
      <c r="J805" s="101" t="s">
        <v>580</v>
      </c>
      <c r="K805" s="102" t="s">
        <v>351</v>
      </c>
      <c r="L805" s="136" t="s">
        <v>142</v>
      </c>
      <c r="M805" s="228" t="n">
        <v>57</v>
      </c>
      <c r="N805" s="97" t="n">
        <f aca="false">(D805*G805)*B805</f>
        <v>0</v>
      </c>
    </row>
    <row r="806" customFormat="false" ht="12.75" hidden="false" customHeight="false" outlineLevel="0" collapsed="false">
      <c r="A806" s="98" t="s">
        <v>1115</v>
      </c>
      <c r="B806" s="109"/>
      <c r="C806" s="99" t="s">
        <v>29</v>
      </c>
      <c r="D806" s="99" t="n">
        <v>25</v>
      </c>
      <c r="E806" s="146" t="n">
        <v>5</v>
      </c>
      <c r="F806" s="89" t="n">
        <f aca="false">G806*130</f>
        <v>91</v>
      </c>
      <c r="G806" s="100" t="n">
        <v>0.7</v>
      </c>
      <c r="H806" s="91" t="n">
        <v>1</v>
      </c>
      <c r="I806" s="92" t="s">
        <v>30</v>
      </c>
      <c r="J806" s="101" t="s">
        <v>580</v>
      </c>
      <c r="K806" s="102" t="s">
        <v>1116</v>
      </c>
      <c r="L806" s="136" t="s">
        <v>97</v>
      </c>
      <c r="M806" s="228" t="n">
        <v>58</v>
      </c>
      <c r="N806" s="97" t="n">
        <f aca="false">(D806*G806)*B806</f>
        <v>0</v>
      </c>
    </row>
    <row r="807" customFormat="false" ht="12.75" hidden="false" customHeight="false" outlineLevel="0" collapsed="false">
      <c r="A807" s="98" t="s">
        <v>1117</v>
      </c>
      <c r="B807" s="109"/>
      <c r="C807" s="99" t="s">
        <v>29</v>
      </c>
      <c r="D807" s="99" t="n">
        <v>20</v>
      </c>
      <c r="E807" s="146" t="n">
        <v>1</v>
      </c>
      <c r="F807" s="89" t="n">
        <f aca="false">G807*130</f>
        <v>109.2</v>
      </c>
      <c r="G807" s="100" t="n">
        <v>0.84</v>
      </c>
      <c r="H807" s="91" t="n">
        <v>1</v>
      </c>
      <c r="I807" s="92" t="s">
        <v>30</v>
      </c>
      <c r="J807" s="101" t="s">
        <v>580</v>
      </c>
      <c r="K807" s="102" t="s">
        <v>1118</v>
      </c>
      <c r="L807" s="136" t="s">
        <v>1119</v>
      </c>
      <c r="M807" s="228" t="n">
        <v>58</v>
      </c>
      <c r="N807" s="97" t="n">
        <f aca="false">(D807*G807)*B807</f>
        <v>0</v>
      </c>
    </row>
    <row r="808" customFormat="false" ht="12.75" hidden="false" customHeight="false" outlineLevel="0" collapsed="false">
      <c r="A808" s="98" t="s">
        <v>1120</v>
      </c>
      <c r="B808" s="109"/>
      <c r="C808" s="99" t="s">
        <v>29</v>
      </c>
      <c r="D808" s="99" t="n">
        <v>20</v>
      </c>
      <c r="E808" s="146" t="n">
        <v>2</v>
      </c>
      <c r="F808" s="89" t="n">
        <f aca="false">G808*130</f>
        <v>178.1</v>
      </c>
      <c r="G808" s="100" t="n">
        <v>1.37</v>
      </c>
      <c r="H808" s="91" t="n">
        <v>1</v>
      </c>
      <c r="I808" s="92" t="s">
        <v>30</v>
      </c>
      <c r="J808" s="101" t="s">
        <v>580</v>
      </c>
      <c r="K808" s="102" t="s">
        <v>1121</v>
      </c>
      <c r="L808" s="136" t="s">
        <v>1119</v>
      </c>
      <c r="M808" s="228" t="n">
        <v>58</v>
      </c>
      <c r="N808" s="97" t="n">
        <f aca="false">(D808*G808)*B808</f>
        <v>0</v>
      </c>
    </row>
    <row r="809" customFormat="false" ht="12.75" hidden="false" customHeight="false" outlineLevel="0" collapsed="false">
      <c r="A809" s="98" t="s">
        <v>1122</v>
      </c>
      <c r="B809" s="109"/>
      <c r="C809" s="99" t="s">
        <v>29</v>
      </c>
      <c r="D809" s="99" t="n">
        <v>25</v>
      </c>
      <c r="E809" s="146" t="n">
        <v>5</v>
      </c>
      <c r="F809" s="89" t="n">
        <f aca="false">G809*130</f>
        <v>665.6</v>
      </c>
      <c r="G809" s="100" t="n">
        <v>5.12</v>
      </c>
      <c r="H809" s="91" t="n">
        <v>1</v>
      </c>
      <c r="I809" s="92" t="s">
        <v>30</v>
      </c>
      <c r="J809" s="101" t="s">
        <v>580</v>
      </c>
      <c r="K809" s="102" t="s">
        <v>1123</v>
      </c>
      <c r="L809" s="136" t="s">
        <v>97</v>
      </c>
      <c r="M809" s="228" t="n">
        <v>58</v>
      </c>
      <c r="N809" s="97" t="n">
        <f aca="false">(D809*G809)*B809</f>
        <v>0</v>
      </c>
    </row>
    <row r="810" customFormat="false" ht="12.75" hidden="false" customHeight="false" outlineLevel="0" collapsed="false">
      <c r="A810" s="148" t="s">
        <v>1124</v>
      </c>
      <c r="B810" s="109"/>
      <c r="C810" s="149" t="s">
        <v>29</v>
      </c>
      <c r="D810" s="149" t="n">
        <v>30</v>
      </c>
      <c r="E810" s="215" t="n">
        <v>25</v>
      </c>
      <c r="F810" s="89" t="n">
        <f aca="false">G810*130</f>
        <v>111.8</v>
      </c>
      <c r="G810" s="169" t="n">
        <v>0.86</v>
      </c>
      <c r="H810" s="91" t="n">
        <v>1</v>
      </c>
      <c r="I810" s="92" t="s">
        <v>30</v>
      </c>
      <c r="J810" s="170" t="s">
        <v>580</v>
      </c>
      <c r="K810" s="150" t="s">
        <v>216</v>
      </c>
      <c r="L810" s="171" t="s">
        <v>1125</v>
      </c>
      <c r="M810" s="228" t="n">
        <v>58</v>
      </c>
      <c r="N810" s="97" t="n">
        <f aca="false">(D810*G810)*B810</f>
        <v>0</v>
      </c>
    </row>
    <row r="811" customFormat="false" ht="12.75" hidden="false" customHeight="false" outlineLevel="0" collapsed="false">
      <c r="A811" s="153"/>
      <c r="B811" s="140"/>
      <c r="C811" s="141"/>
      <c r="D811" s="141"/>
      <c r="E811" s="102"/>
      <c r="F811" s="89" t="n">
        <f aca="false">G811*130</f>
        <v>0</v>
      </c>
      <c r="G811" s="83"/>
      <c r="H811" s="224"/>
      <c r="I811" s="225"/>
      <c r="J811" s="77"/>
      <c r="K811" s="80" t="s">
        <v>362</v>
      </c>
      <c r="L811" s="78"/>
      <c r="M811" s="144"/>
      <c r="N811" s="145" t="s">
        <v>5</v>
      </c>
    </row>
    <row r="812" customFormat="false" ht="12.75" hidden="false" customHeight="false" outlineLevel="0" collapsed="false">
      <c r="A812" s="85" t="s">
        <v>1126</v>
      </c>
      <c r="B812" s="147"/>
      <c r="C812" s="87" t="s">
        <v>29</v>
      </c>
      <c r="D812" s="87" t="n">
        <v>30</v>
      </c>
      <c r="E812" s="88" t="n">
        <v>20</v>
      </c>
      <c r="F812" s="89" t="n">
        <f aca="false">G812*130</f>
        <v>118.3</v>
      </c>
      <c r="G812" s="90" t="n">
        <v>0.91</v>
      </c>
      <c r="H812" s="91" t="n">
        <v>1</v>
      </c>
      <c r="I812" s="92" t="s">
        <v>30</v>
      </c>
      <c r="J812" s="87"/>
      <c r="K812" s="94" t="s">
        <v>1127</v>
      </c>
      <c r="L812" s="95" t="s">
        <v>352</v>
      </c>
      <c r="M812" s="228" t="n">
        <v>58</v>
      </c>
      <c r="N812" s="97" t="n">
        <f aca="false">(D812*G812)*B812</f>
        <v>0</v>
      </c>
    </row>
    <row r="813" customFormat="false" ht="12.75" hidden="false" customHeight="false" outlineLevel="0" collapsed="false">
      <c r="A813" s="85" t="s">
        <v>1128</v>
      </c>
      <c r="B813" s="147"/>
      <c r="C813" s="87" t="s">
        <v>29</v>
      </c>
      <c r="D813" s="87" t="n">
        <v>30</v>
      </c>
      <c r="E813" s="88" t="n">
        <v>15</v>
      </c>
      <c r="F813" s="89" t="n">
        <f aca="false">G813*130</f>
        <v>109.2</v>
      </c>
      <c r="G813" s="100" t="n">
        <v>0.84</v>
      </c>
      <c r="H813" s="91" t="n">
        <v>1</v>
      </c>
      <c r="I813" s="92" t="s">
        <v>30</v>
      </c>
      <c r="J813" s="87"/>
      <c r="K813" s="94" t="s">
        <v>1129</v>
      </c>
      <c r="L813" s="95" t="s">
        <v>352</v>
      </c>
      <c r="M813" s="228" t="n">
        <v>58</v>
      </c>
      <c r="N813" s="97" t="n">
        <f aca="false">(D813*G813)*B813</f>
        <v>0</v>
      </c>
    </row>
    <row r="814" customFormat="false" ht="12.75" hidden="false" customHeight="false" outlineLevel="0" collapsed="false">
      <c r="A814" s="85" t="s">
        <v>1130</v>
      </c>
      <c r="B814" s="147"/>
      <c r="C814" s="87" t="s">
        <v>29</v>
      </c>
      <c r="D814" s="87" t="n">
        <v>30</v>
      </c>
      <c r="E814" s="88" t="n">
        <v>20</v>
      </c>
      <c r="F814" s="89" t="n">
        <f aca="false">G814*130</f>
        <v>117</v>
      </c>
      <c r="G814" s="100" t="n">
        <v>0.9</v>
      </c>
      <c r="H814" s="91" t="n">
        <v>1</v>
      </c>
      <c r="I814" s="92" t="s">
        <v>30</v>
      </c>
      <c r="J814" s="87"/>
      <c r="K814" s="94" t="s">
        <v>1131</v>
      </c>
      <c r="L814" s="95" t="s">
        <v>352</v>
      </c>
      <c r="M814" s="228" t="n">
        <v>58</v>
      </c>
      <c r="N814" s="97" t="n">
        <f aca="false">(D814*G814)*B814</f>
        <v>0</v>
      </c>
    </row>
    <row r="815" customFormat="false" ht="12.75" hidden="false" customHeight="false" outlineLevel="0" collapsed="false">
      <c r="A815" s="98" t="s">
        <v>1132</v>
      </c>
      <c r="B815" s="109"/>
      <c r="C815" s="99" t="s">
        <v>29</v>
      </c>
      <c r="D815" s="99" t="n">
        <v>25</v>
      </c>
      <c r="E815" s="146" t="n">
        <v>10</v>
      </c>
      <c r="F815" s="89" t="n">
        <f aca="false">G815*130</f>
        <v>87.1</v>
      </c>
      <c r="G815" s="100" t="n">
        <v>0.67</v>
      </c>
      <c r="H815" s="91" t="n">
        <v>1</v>
      </c>
      <c r="I815" s="92" t="s">
        <v>30</v>
      </c>
      <c r="J815" s="99"/>
      <c r="K815" s="102" t="s">
        <v>406</v>
      </c>
      <c r="L815" s="136" t="s">
        <v>385</v>
      </c>
      <c r="M815" s="228" t="n">
        <v>58</v>
      </c>
      <c r="N815" s="97" t="n">
        <f aca="false">(D815*G815)*B815</f>
        <v>0</v>
      </c>
    </row>
    <row r="816" customFormat="false" ht="12.75" hidden="false" customHeight="false" outlineLevel="0" collapsed="false">
      <c r="A816" s="98" t="s">
        <v>1133</v>
      </c>
      <c r="B816" s="109"/>
      <c r="C816" s="99" t="s">
        <v>29</v>
      </c>
      <c r="D816" s="99" t="n">
        <v>20</v>
      </c>
      <c r="E816" s="146" t="n">
        <v>1</v>
      </c>
      <c r="F816" s="89" t="n">
        <f aca="false">G816*130</f>
        <v>104</v>
      </c>
      <c r="G816" s="100" t="n">
        <v>0.8</v>
      </c>
      <c r="H816" s="91" t="n">
        <v>1</v>
      </c>
      <c r="I816" s="92" t="s">
        <v>30</v>
      </c>
      <c r="J816" s="99"/>
      <c r="K816" s="102" t="s">
        <v>1134</v>
      </c>
      <c r="L816" s="136" t="s">
        <v>1135</v>
      </c>
      <c r="M816" s="228" t="n">
        <v>58</v>
      </c>
      <c r="N816" s="97" t="n">
        <f aca="false">(D816*G816)*B816</f>
        <v>0</v>
      </c>
    </row>
    <row r="817" customFormat="false" ht="12.75" hidden="false" customHeight="false" outlineLevel="0" collapsed="false">
      <c r="A817" s="98" t="s">
        <v>1136</v>
      </c>
      <c r="B817" s="109"/>
      <c r="C817" s="99" t="s">
        <v>29</v>
      </c>
      <c r="D817" s="99" t="n">
        <v>20</v>
      </c>
      <c r="E817" s="146" t="n">
        <v>3</v>
      </c>
      <c r="F817" s="89" t="n">
        <f aca="false">G817*130</f>
        <v>136.5</v>
      </c>
      <c r="G817" s="100" t="n">
        <v>1.05</v>
      </c>
      <c r="H817" s="91" t="n">
        <v>1</v>
      </c>
      <c r="I817" s="92" t="s">
        <v>30</v>
      </c>
      <c r="J817" s="99"/>
      <c r="K817" s="102" t="s">
        <v>1137</v>
      </c>
      <c r="L817" s="136" t="s">
        <v>569</v>
      </c>
      <c r="M817" s="228" t="n">
        <v>58</v>
      </c>
      <c r="N817" s="97" t="n">
        <f aca="false">(D817*G817)*B817</f>
        <v>0</v>
      </c>
    </row>
    <row r="818" customFormat="false" ht="12.75" hidden="false" customHeight="false" outlineLevel="0" collapsed="false">
      <c r="A818" s="98" t="s">
        <v>1138</v>
      </c>
      <c r="B818" s="147"/>
      <c r="C818" s="99" t="s">
        <v>29</v>
      </c>
      <c r="D818" s="99" t="n">
        <v>30</v>
      </c>
      <c r="E818" s="146" t="n">
        <v>10</v>
      </c>
      <c r="F818" s="89" t="n">
        <f aca="false">G818*130</f>
        <v>119.6</v>
      </c>
      <c r="G818" s="100" t="n">
        <v>0.92</v>
      </c>
      <c r="H818" s="91" t="n">
        <v>1</v>
      </c>
      <c r="I818" s="92" t="s">
        <v>30</v>
      </c>
      <c r="J818" s="99"/>
      <c r="K818" s="102" t="s">
        <v>1139</v>
      </c>
      <c r="L818" s="136" t="s">
        <v>355</v>
      </c>
      <c r="M818" s="135" t="n">
        <v>59</v>
      </c>
      <c r="N818" s="97" t="n">
        <f aca="false">(D818*G818)*B818</f>
        <v>0</v>
      </c>
    </row>
    <row r="819" customFormat="false" ht="12.75" hidden="false" customHeight="false" outlineLevel="0" collapsed="false">
      <c r="A819" s="98" t="s">
        <v>1140</v>
      </c>
      <c r="B819" s="109"/>
      <c r="C819" s="99" t="s">
        <v>29</v>
      </c>
      <c r="D819" s="99" t="n">
        <v>25</v>
      </c>
      <c r="E819" s="146" t="n">
        <v>3</v>
      </c>
      <c r="F819" s="89" t="n">
        <f aca="false">G819*130</f>
        <v>136.5</v>
      </c>
      <c r="G819" s="100" t="n">
        <v>1.05</v>
      </c>
      <c r="H819" s="91" t="n">
        <v>1</v>
      </c>
      <c r="I819" s="92" t="s">
        <v>30</v>
      </c>
      <c r="J819" s="99"/>
      <c r="K819" s="102" t="s">
        <v>699</v>
      </c>
      <c r="L819" s="136" t="s">
        <v>698</v>
      </c>
      <c r="M819" s="135" t="n">
        <v>58</v>
      </c>
      <c r="N819" s="97" t="n">
        <f aca="false">(D819*G819)*B819</f>
        <v>0</v>
      </c>
    </row>
    <row r="820" customFormat="false" ht="12.75" hidden="false" customHeight="false" outlineLevel="0" collapsed="false">
      <c r="A820" s="98" t="s">
        <v>1141</v>
      </c>
      <c r="B820" s="109"/>
      <c r="C820" s="99" t="s">
        <v>29</v>
      </c>
      <c r="D820" s="99" t="n">
        <v>25</v>
      </c>
      <c r="E820" s="146" t="n">
        <v>10</v>
      </c>
      <c r="F820" s="89" t="n">
        <f aca="false">G820*130</f>
        <v>105.3</v>
      </c>
      <c r="G820" s="100" t="n">
        <v>0.81</v>
      </c>
      <c r="H820" s="91" t="n">
        <v>1</v>
      </c>
      <c r="I820" s="92" t="s">
        <v>30</v>
      </c>
      <c r="J820" s="99"/>
      <c r="K820" s="102" t="s">
        <v>144</v>
      </c>
      <c r="L820" s="136" t="s">
        <v>352</v>
      </c>
      <c r="M820" s="135" t="n">
        <v>58</v>
      </c>
      <c r="N820" s="97" t="n">
        <f aca="false">(D820*G820)*B820</f>
        <v>0</v>
      </c>
    </row>
    <row r="821" customFormat="false" ht="12.75" hidden="false" customHeight="false" outlineLevel="0" collapsed="false">
      <c r="A821" s="98" t="s">
        <v>1142</v>
      </c>
      <c r="B821" s="109"/>
      <c r="C821" s="99" t="s">
        <v>29</v>
      </c>
      <c r="D821" s="99" t="n">
        <v>25</v>
      </c>
      <c r="E821" s="146" t="n">
        <v>10</v>
      </c>
      <c r="F821" s="89" t="n">
        <f aca="false">G821*130</f>
        <v>98.8</v>
      </c>
      <c r="G821" s="100" t="n">
        <v>0.76</v>
      </c>
      <c r="H821" s="91" t="n">
        <v>1</v>
      </c>
      <c r="I821" s="92" t="s">
        <v>30</v>
      </c>
      <c r="J821" s="99"/>
      <c r="K821" s="102" t="s">
        <v>1143</v>
      </c>
      <c r="L821" s="136" t="s">
        <v>352</v>
      </c>
      <c r="M821" s="135" t="n">
        <v>58</v>
      </c>
      <c r="N821" s="97" t="n">
        <f aca="false">(D821*G821)*B821</f>
        <v>0</v>
      </c>
    </row>
    <row r="822" customFormat="false" ht="12.75" hidden="false" customHeight="false" outlineLevel="0" collapsed="false">
      <c r="A822" s="98" t="s">
        <v>1144</v>
      </c>
      <c r="B822" s="109"/>
      <c r="C822" s="99" t="s">
        <v>29</v>
      </c>
      <c r="D822" s="99" t="n">
        <v>30</v>
      </c>
      <c r="E822" s="146" t="n">
        <v>10</v>
      </c>
      <c r="F822" s="89" t="n">
        <f aca="false">G822*130</f>
        <v>107.9</v>
      </c>
      <c r="G822" s="100" t="n">
        <v>0.83</v>
      </c>
      <c r="H822" s="91" t="n">
        <v>1</v>
      </c>
      <c r="I822" s="92" t="s">
        <v>30</v>
      </c>
      <c r="J822" s="99"/>
      <c r="K822" s="102" t="s">
        <v>1145</v>
      </c>
      <c r="L822" s="136" t="s">
        <v>698</v>
      </c>
      <c r="M822" s="135" t="n">
        <v>58</v>
      </c>
      <c r="N822" s="97" t="n">
        <f aca="false">(D822*G822)*B822</f>
        <v>0</v>
      </c>
    </row>
    <row r="823" customFormat="false" ht="12.75" hidden="false" customHeight="false" outlineLevel="0" collapsed="false">
      <c r="A823" s="98" t="s">
        <v>1146</v>
      </c>
      <c r="B823" s="109"/>
      <c r="C823" s="99" t="s">
        <v>29</v>
      </c>
      <c r="D823" s="99" t="n">
        <v>30</v>
      </c>
      <c r="E823" s="146" t="n">
        <v>10</v>
      </c>
      <c r="F823" s="89" t="n">
        <f aca="false">G823*130</f>
        <v>128.7</v>
      </c>
      <c r="G823" s="100" t="n">
        <v>0.99</v>
      </c>
      <c r="H823" s="91" t="n">
        <v>1</v>
      </c>
      <c r="I823" s="92" t="s">
        <v>30</v>
      </c>
      <c r="J823" s="99"/>
      <c r="K823" s="102" t="s">
        <v>1147</v>
      </c>
      <c r="L823" s="136" t="s">
        <v>698</v>
      </c>
      <c r="M823" s="135" t="n">
        <v>59</v>
      </c>
      <c r="N823" s="97" t="n">
        <f aca="false">(D823*G823)*B823</f>
        <v>0</v>
      </c>
    </row>
    <row r="824" customFormat="false" ht="12.75" hidden="false" customHeight="false" outlineLevel="0" collapsed="false">
      <c r="A824" s="98" t="s">
        <v>1148</v>
      </c>
      <c r="B824" s="109"/>
      <c r="C824" s="99" t="s">
        <v>29</v>
      </c>
      <c r="D824" s="99" t="n">
        <v>30</v>
      </c>
      <c r="E824" s="146" t="n">
        <v>10</v>
      </c>
      <c r="F824" s="89" t="n">
        <f aca="false">G824*130</f>
        <v>128.7</v>
      </c>
      <c r="G824" s="100" t="n">
        <v>0.99</v>
      </c>
      <c r="H824" s="91" t="n">
        <v>1</v>
      </c>
      <c r="I824" s="92" t="s">
        <v>30</v>
      </c>
      <c r="J824" s="99"/>
      <c r="K824" s="102" t="s">
        <v>1149</v>
      </c>
      <c r="L824" s="136" t="s">
        <v>698</v>
      </c>
      <c r="M824" s="135" t="n">
        <v>59</v>
      </c>
      <c r="N824" s="97" t="n">
        <f aca="false">(D824*G824)*B824</f>
        <v>0</v>
      </c>
    </row>
    <row r="825" customFormat="false" ht="12.75" hidden="false" customHeight="false" outlineLevel="0" collapsed="false">
      <c r="A825" s="98" t="s">
        <v>1150</v>
      </c>
      <c r="B825" s="109"/>
      <c r="C825" s="99" t="s">
        <v>29</v>
      </c>
      <c r="D825" s="99" t="n">
        <v>30</v>
      </c>
      <c r="E825" s="146" t="n">
        <v>10</v>
      </c>
      <c r="F825" s="89" t="n">
        <f aca="false">G825*130</f>
        <v>157.3</v>
      </c>
      <c r="G825" s="100" t="n">
        <v>1.21</v>
      </c>
      <c r="H825" s="91" t="n">
        <v>1</v>
      </c>
      <c r="I825" s="92" t="s">
        <v>30</v>
      </c>
      <c r="J825" s="99"/>
      <c r="K825" s="102" t="s">
        <v>1151</v>
      </c>
      <c r="L825" s="136" t="s">
        <v>698</v>
      </c>
      <c r="M825" s="135" t="n">
        <v>59</v>
      </c>
      <c r="N825" s="97" t="n">
        <f aca="false">(D825*G825)*B825</f>
        <v>0</v>
      </c>
    </row>
    <row r="826" customFormat="false" ht="12.75" hidden="false" customHeight="false" outlineLevel="0" collapsed="false">
      <c r="A826" s="148" t="s">
        <v>1152</v>
      </c>
      <c r="B826" s="109"/>
      <c r="C826" s="149" t="s">
        <v>29</v>
      </c>
      <c r="D826" s="149" t="n">
        <v>25</v>
      </c>
      <c r="E826" s="215" t="n">
        <v>5</v>
      </c>
      <c r="F826" s="89" t="n">
        <f aca="false">G826*130</f>
        <v>111.8</v>
      </c>
      <c r="G826" s="100" t="n">
        <v>0.86</v>
      </c>
      <c r="H826" s="91" t="n">
        <v>1</v>
      </c>
      <c r="I826" s="92" t="s">
        <v>30</v>
      </c>
      <c r="J826" s="99"/>
      <c r="K826" s="150" t="s">
        <v>1153</v>
      </c>
      <c r="L826" s="136" t="s">
        <v>97</v>
      </c>
      <c r="M826" s="135" t="n">
        <v>59</v>
      </c>
      <c r="N826" s="97" t="n">
        <f aca="false">(D826*G826)*B826</f>
        <v>0</v>
      </c>
    </row>
    <row r="827" customFormat="false" ht="12.75" hidden="false" customHeight="false" outlineLevel="0" collapsed="false">
      <c r="A827" s="148" t="s">
        <v>1154</v>
      </c>
      <c r="B827" s="109"/>
      <c r="C827" s="149" t="s">
        <v>29</v>
      </c>
      <c r="D827" s="149" t="n">
        <v>30</v>
      </c>
      <c r="E827" s="215" t="n">
        <v>3</v>
      </c>
      <c r="F827" s="89" t="n">
        <f aca="false">G827*130</f>
        <v>210.6</v>
      </c>
      <c r="G827" s="100" t="n">
        <v>1.62</v>
      </c>
      <c r="H827" s="91" t="n">
        <v>1</v>
      </c>
      <c r="I827" s="92" t="s">
        <v>30</v>
      </c>
      <c r="J827" s="99"/>
      <c r="K827" s="150" t="s">
        <v>1155</v>
      </c>
      <c r="L827" s="136" t="s">
        <v>698</v>
      </c>
      <c r="M827" s="135" t="n">
        <v>59</v>
      </c>
      <c r="N827" s="97" t="n">
        <f aca="false">(D827*G827)*B827</f>
        <v>0</v>
      </c>
    </row>
    <row r="828" customFormat="false" ht="12.75" hidden="false" customHeight="false" outlineLevel="0" collapsed="false">
      <c r="A828" s="98" t="s">
        <v>1156</v>
      </c>
      <c r="B828" s="109"/>
      <c r="C828" s="99" t="s">
        <v>29</v>
      </c>
      <c r="D828" s="99" t="n">
        <v>30</v>
      </c>
      <c r="E828" s="146" t="n">
        <v>10</v>
      </c>
      <c r="F828" s="89" t="n">
        <f aca="false">G828*130</f>
        <v>114.4</v>
      </c>
      <c r="G828" s="100" t="n">
        <v>0.88</v>
      </c>
      <c r="H828" s="91" t="n">
        <v>1</v>
      </c>
      <c r="I828" s="92" t="s">
        <v>30</v>
      </c>
      <c r="J828" s="99"/>
      <c r="K828" s="102" t="s">
        <v>394</v>
      </c>
      <c r="L828" s="136" t="s">
        <v>142</v>
      </c>
      <c r="M828" s="135" t="n">
        <v>59</v>
      </c>
      <c r="N828" s="97" t="n">
        <f aca="false">(D828*G828)*B828</f>
        <v>0</v>
      </c>
    </row>
    <row r="829" customFormat="false" ht="12.75" hidden="false" customHeight="false" outlineLevel="0" collapsed="false">
      <c r="A829" s="98" t="s">
        <v>1157</v>
      </c>
      <c r="B829" s="147"/>
      <c r="C829" s="99" t="s">
        <v>29</v>
      </c>
      <c r="D829" s="99" t="n">
        <v>25</v>
      </c>
      <c r="E829" s="146" t="n">
        <v>10</v>
      </c>
      <c r="F829" s="89" t="n">
        <f aca="false">G829*130</f>
        <v>120.9</v>
      </c>
      <c r="G829" s="100" t="n">
        <v>0.93</v>
      </c>
      <c r="H829" s="91" t="n">
        <v>1</v>
      </c>
      <c r="I829" s="92" t="s">
        <v>30</v>
      </c>
      <c r="J829" s="99"/>
      <c r="K829" s="102" t="s">
        <v>1158</v>
      </c>
      <c r="L829" s="136" t="s">
        <v>379</v>
      </c>
      <c r="M829" s="135" t="n">
        <v>59</v>
      </c>
      <c r="N829" s="97" t="n">
        <f aca="false">(D829*G829)*B829</f>
        <v>0</v>
      </c>
    </row>
    <row r="830" customFormat="false" ht="12.75" hidden="false" customHeight="false" outlineLevel="0" collapsed="false">
      <c r="A830" s="98" t="s">
        <v>1159</v>
      </c>
      <c r="B830" s="147"/>
      <c r="C830" s="99" t="s">
        <v>29</v>
      </c>
      <c r="D830" s="99" t="n">
        <v>25</v>
      </c>
      <c r="E830" s="146" t="n">
        <v>10</v>
      </c>
      <c r="F830" s="89" t="n">
        <f aca="false">G830*130</f>
        <v>130</v>
      </c>
      <c r="G830" s="100" t="n">
        <v>1</v>
      </c>
      <c r="H830" s="91" t="n">
        <v>1</v>
      </c>
      <c r="I830" s="92" t="s">
        <v>30</v>
      </c>
      <c r="J830" s="99"/>
      <c r="K830" s="102" t="s">
        <v>1160</v>
      </c>
      <c r="L830" s="95" t="s">
        <v>352</v>
      </c>
      <c r="M830" s="135" t="n">
        <v>59</v>
      </c>
      <c r="N830" s="97" t="n">
        <f aca="false">(D830*G830)*B830</f>
        <v>0</v>
      </c>
    </row>
    <row r="831" customFormat="false" ht="12.75" hidden="false" customHeight="false" outlineLevel="0" collapsed="false">
      <c r="A831" s="98" t="s">
        <v>1161</v>
      </c>
      <c r="B831" s="147"/>
      <c r="C831" s="99" t="s">
        <v>29</v>
      </c>
      <c r="D831" s="99" t="n">
        <v>25</v>
      </c>
      <c r="E831" s="146" t="n">
        <v>10</v>
      </c>
      <c r="F831" s="89" t="n">
        <f aca="false">G831*130</f>
        <v>102.7</v>
      </c>
      <c r="G831" s="100" t="n">
        <v>0.79</v>
      </c>
      <c r="H831" s="91" t="n">
        <v>1</v>
      </c>
      <c r="I831" s="92" t="s">
        <v>30</v>
      </c>
      <c r="J831" s="99"/>
      <c r="K831" s="102" t="s">
        <v>1162</v>
      </c>
      <c r="L831" s="95" t="s">
        <v>352</v>
      </c>
      <c r="M831" s="135" t="n">
        <v>59</v>
      </c>
      <c r="N831" s="97" t="n">
        <f aca="false">(D831*G831)*B831</f>
        <v>0</v>
      </c>
    </row>
    <row r="832" customFormat="false" ht="12.75" hidden="false" customHeight="false" outlineLevel="0" collapsed="false">
      <c r="A832" s="76"/>
      <c r="B832" s="140"/>
      <c r="C832" s="141"/>
      <c r="D832" s="141"/>
      <c r="E832" s="141"/>
      <c r="F832" s="89" t="n">
        <f aca="false">G832*130</f>
        <v>0</v>
      </c>
      <c r="G832" s="83"/>
      <c r="H832" s="224"/>
      <c r="I832" s="225"/>
      <c r="J832" s="141"/>
      <c r="K832" s="80" t="s">
        <v>627</v>
      </c>
      <c r="L832" s="227"/>
      <c r="M832" s="228"/>
      <c r="N832" s="145" t="s">
        <v>5</v>
      </c>
    </row>
    <row r="833" customFormat="false" ht="12.75" hidden="false" customHeight="false" outlineLevel="0" collapsed="false">
      <c r="A833" s="85" t="s">
        <v>1163</v>
      </c>
      <c r="B833" s="156"/>
      <c r="C833" s="87" t="s">
        <v>29</v>
      </c>
      <c r="D833" s="87" t="n">
        <v>8</v>
      </c>
      <c r="E833" s="88" t="n">
        <v>1</v>
      </c>
      <c r="F833" s="89" t="n">
        <f aca="false">G833*130</f>
        <v>436.8</v>
      </c>
      <c r="G833" s="90" t="n">
        <v>3.36</v>
      </c>
      <c r="H833" s="91" t="n">
        <v>1</v>
      </c>
      <c r="I833" s="92" t="s">
        <v>30</v>
      </c>
      <c r="J833" s="87"/>
      <c r="K833" s="94" t="s">
        <v>1164</v>
      </c>
      <c r="L833" s="95" t="s">
        <v>630</v>
      </c>
      <c r="M833" s="135" t="n">
        <v>59</v>
      </c>
      <c r="N833" s="97" t="n">
        <f aca="false">(D833*G833)*B833</f>
        <v>0</v>
      </c>
    </row>
    <row r="834" customFormat="false" ht="12.75" hidden="false" customHeight="false" outlineLevel="0" collapsed="false">
      <c r="A834" s="98" t="s">
        <v>1165</v>
      </c>
      <c r="B834" s="156"/>
      <c r="C834" s="99" t="s">
        <v>29</v>
      </c>
      <c r="D834" s="99" t="n">
        <v>8</v>
      </c>
      <c r="E834" s="146" t="n">
        <v>1</v>
      </c>
      <c r="F834" s="89" t="n">
        <f aca="false">G834*130</f>
        <v>377</v>
      </c>
      <c r="G834" s="100" t="n">
        <v>2.9</v>
      </c>
      <c r="H834" s="91" t="n">
        <v>1</v>
      </c>
      <c r="I834" s="92" t="s">
        <v>30</v>
      </c>
      <c r="J834" s="99"/>
      <c r="K834" s="102" t="s">
        <v>1166</v>
      </c>
      <c r="L834" s="136" t="s">
        <v>630</v>
      </c>
      <c r="M834" s="135" t="n">
        <v>59</v>
      </c>
      <c r="N834" s="97" t="n">
        <f aca="false">(D834*G834)*B834</f>
        <v>0</v>
      </c>
    </row>
    <row r="835" customFormat="false" ht="12.75" hidden="false" customHeight="false" outlineLevel="0" collapsed="false">
      <c r="A835" s="98" t="s">
        <v>1167</v>
      </c>
      <c r="B835" s="156"/>
      <c r="C835" s="99" t="s">
        <v>29</v>
      </c>
      <c r="D835" s="99" t="n">
        <v>8</v>
      </c>
      <c r="E835" s="146" t="n">
        <v>1</v>
      </c>
      <c r="F835" s="89" t="n">
        <f aca="false">G835*130</f>
        <v>386.1</v>
      </c>
      <c r="G835" s="100" t="n">
        <v>2.97</v>
      </c>
      <c r="H835" s="91" t="n">
        <v>1</v>
      </c>
      <c r="I835" s="92" t="s">
        <v>30</v>
      </c>
      <c r="J835" s="101"/>
      <c r="K835" s="102" t="s">
        <v>1168</v>
      </c>
      <c r="L835" s="136" t="s">
        <v>630</v>
      </c>
      <c r="M835" s="135" t="n">
        <v>59</v>
      </c>
      <c r="N835" s="97" t="n">
        <f aca="false">(D835*G835)*B835</f>
        <v>0</v>
      </c>
    </row>
    <row r="836" customFormat="false" ht="12.75" hidden="false" customHeight="false" outlineLevel="0" collapsed="false">
      <c r="A836" s="98" t="s">
        <v>1169</v>
      </c>
      <c r="B836" s="156"/>
      <c r="C836" s="99" t="s">
        <v>29</v>
      </c>
      <c r="D836" s="99" t="n">
        <v>8</v>
      </c>
      <c r="E836" s="146" t="n">
        <v>1</v>
      </c>
      <c r="F836" s="89" t="n">
        <f aca="false">G836*130</f>
        <v>412.1</v>
      </c>
      <c r="G836" s="100" t="n">
        <v>3.17</v>
      </c>
      <c r="H836" s="91" t="n">
        <v>1</v>
      </c>
      <c r="I836" s="92" t="s">
        <v>30</v>
      </c>
      <c r="J836" s="101"/>
      <c r="K836" s="102" t="s">
        <v>1170</v>
      </c>
      <c r="L836" s="136" t="s">
        <v>630</v>
      </c>
      <c r="M836" s="135" t="n">
        <v>59</v>
      </c>
      <c r="N836" s="97" t="n">
        <f aca="false">(D836*G836)*B836</f>
        <v>0</v>
      </c>
    </row>
    <row r="837" customFormat="false" ht="12.75" hidden="false" customHeight="false" outlineLevel="0" collapsed="false">
      <c r="A837" s="98" t="s">
        <v>1171</v>
      </c>
      <c r="B837" s="156"/>
      <c r="C837" s="99" t="s">
        <v>29</v>
      </c>
      <c r="D837" s="99" t="n">
        <v>8</v>
      </c>
      <c r="E837" s="146" t="n">
        <v>1</v>
      </c>
      <c r="F837" s="89" t="n">
        <f aca="false">G837*130</f>
        <v>393.9</v>
      </c>
      <c r="G837" s="100" t="n">
        <v>3.03</v>
      </c>
      <c r="H837" s="91" t="n">
        <v>1</v>
      </c>
      <c r="I837" s="92" t="s">
        <v>30</v>
      </c>
      <c r="J837" s="101"/>
      <c r="K837" s="102" t="s">
        <v>1172</v>
      </c>
      <c r="L837" s="136" t="s">
        <v>630</v>
      </c>
      <c r="M837" s="135" t="n">
        <v>59</v>
      </c>
      <c r="N837" s="97" t="n">
        <f aca="false">(D837*G837)*B837</f>
        <v>0</v>
      </c>
    </row>
    <row r="838" customFormat="false" ht="12.75" hidden="false" customHeight="false" outlineLevel="0" collapsed="false">
      <c r="A838" s="148" t="s">
        <v>1173</v>
      </c>
      <c r="B838" s="156"/>
      <c r="C838" s="149" t="s">
        <v>29</v>
      </c>
      <c r="D838" s="149" t="n">
        <v>10</v>
      </c>
      <c r="E838" s="215" t="n">
        <v>1</v>
      </c>
      <c r="F838" s="89" t="n">
        <f aca="false">G838*130</f>
        <v>408.2</v>
      </c>
      <c r="G838" s="169" t="n">
        <v>3.14</v>
      </c>
      <c r="H838" s="91" t="n">
        <v>1</v>
      </c>
      <c r="I838" s="92" t="s">
        <v>30</v>
      </c>
      <c r="J838" s="170"/>
      <c r="K838" s="150" t="s">
        <v>1174</v>
      </c>
      <c r="L838" s="171" t="s">
        <v>1175</v>
      </c>
      <c r="M838" s="135" t="n">
        <v>60</v>
      </c>
      <c r="N838" s="97" t="n">
        <f aca="false">(D838*G838)*B838</f>
        <v>0</v>
      </c>
    </row>
    <row r="839" customFormat="false" ht="12.75" hidden="false" customHeight="false" outlineLevel="0" collapsed="false">
      <c r="A839" s="148" t="s">
        <v>1176</v>
      </c>
      <c r="B839" s="156"/>
      <c r="C839" s="149" t="s">
        <v>29</v>
      </c>
      <c r="D839" s="149" t="n">
        <v>8</v>
      </c>
      <c r="E839" s="215" t="n">
        <v>1</v>
      </c>
      <c r="F839" s="89" t="n">
        <f aca="false">G839*130</f>
        <v>386.1</v>
      </c>
      <c r="G839" s="169" t="n">
        <v>2.97</v>
      </c>
      <c r="H839" s="91" t="n">
        <v>1</v>
      </c>
      <c r="I839" s="92" t="s">
        <v>30</v>
      </c>
      <c r="J839" s="170"/>
      <c r="K839" s="150" t="s">
        <v>1177</v>
      </c>
      <c r="L839" s="136" t="s">
        <v>630</v>
      </c>
      <c r="M839" s="135" t="n">
        <v>60</v>
      </c>
      <c r="N839" s="97" t="n">
        <f aca="false">(D839*G839)*B839</f>
        <v>0</v>
      </c>
    </row>
    <row r="840" customFormat="false" ht="12.75" hidden="false" customHeight="false" outlineLevel="0" collapsed="false">
      <c r="A840" s="148" t="s">
        <v>1178</v>
      </c>
      <c r="B840" s="156"/>
      <c r="C840" s="149" t="s">
        <v>29</v>
      </c>
      <c r="D840" s="149" t="n">
        <v>8</v>
      </c>
      <c r="E840" s="215" t="n">
        <v>1</v>
      </c>
      <c r="F840" s="89" t="n">
        <f aca="false">G840*130</f>
        <v>326.3</v>
      </c>
      <c r="G840" s="169" t="n">
        <v>2.51</v>
      </c>
      <c r="H840" s="91" t="n">
        <v>1</v>
      </c>
      <c r="I840" s="92" t="s">
        <v>30</v>
      </c>
      <c r="J840" s="170"/>
      <c r="K840" s="150" t="s">
        <v>1179</v>
      </c>
      <c r="L840" s="136" t="s">
        <v>630</v>
      </c>
      <c r="M840" s="135" t="n">
        <v>60</v>
      </c>
      <c r="N840" s="97" t="n">
        <f aca="false">(D840*G840)*B840</f>
        <v>0</v>
      </c>
    </row>
    <row r="841" customFormat="false" ht="12.75" hidden="false" customHeight="false" outlineLevel="0" collapsed="false">
      <c r="A841" s="76"/>
      <c r="B841" s="140"/>
      <c r="C841" s="141"/>
      <c r="D841" s="141"/>
      <c r="E841" s="141"/>
      <c r="F841" s="89" t="n">
        <f aca="false">G841*130</f>
        <v>0</v>
      </c>
      <c r="G841" s="83"/>
      <c r="H841" s="224"/>
      <c r="I841" s="225"/>
      <c r="J841" s="226"/>
      <c r="K841" s="80" t="s">
        <v>407</v>
      </c>
      <c r="L841" s="227"/>
      <c r="M841" s="228"/>
      <c r="N841" s="145" t="s">
        <v>5</v>
      </c>
    </row>
    <row r="842" customFormat="false" ht="12.75" hidden="false" customHeight="false" outlineLevel="0" collapsed="false">
      <c r="A842" s="85" t="s">
        <v>1180</v>
      </c>
      <c r="B842" s="156"/>
      <c r="C842" s="87" t="s">
        <v>29</v>
      </c>
      <c r="D842" s="87" t="n">
        <v>15</v>
      </c>
      <c r="E842" s="88" t="n">
        <v>2</v>
      </c>
      <c r="F842" s="89" t="n">
        <f aca="false">G842*130</f>
        <v>133.9</v>
      </c>
      <c r="G842" s="100" t="n">
        <v>1.03</v>
      </c>
      <c r="H842" s="91" t="n">
        <v>1</v>
      </c>
      <c r="I842" s="92" t="s">
        <v>30</v>
      </c>
      <c r="J842" s="93" t="s">
        <v>412</v>
      </c>
      <c r="K842" s="94" t="s">
        <v>1181</v>
      </c>
      <c r="L842" s="95" t="s">
        <v>723</v>
      </c>
      <c r="M842" s="135" t="n">
        <v>60</v>
      </c>
      <c r="N842" s="97" t="n">
        <f aca="false">(D842*G842)*B842</f>
        <v>0</v>
      </c>
    </row>
    <row r="843" customFormat="false" ht="12.75" hidden="false" customHeight="false" outlineLevel="0" collapsed="false">
      <c r="A843" s="85" t="s">
        <v>1182</v>
      </c>
      <c r="B843" s="156"/>
      <c r="C843" s="87" t="s">
        <v>29</v>
      </c>
      <c r="D843" s="87" t="n">
        <v>15</v>
      </c>
      <c r="E843" s="88" t="n">
        <v>2</v>
      </c>
      <c r="F843" s="89" t="n">
        <f aca="false">G843*130</f>
        <v>133.9</v>
      </c>
      <c r="G843" s="100" t="n">
        <v>1.03</v>
      </c>
      <c r="H843" s="91" t="n">
        <v>1</v>
      </c>
      <c r="I843" s="92" t="s">
        <v>30</v>
      </c>
      <c r="J843" s="93" t="s">
        <v>412</v>
      </c>
      <c r="K843" s="94" t="s">
        <v>1183</v>
      </c>
      <c r="L843" s="95" t="s">
        <v>723</v>
      </c>
      <c r="M843" s="135" t="n">
        <v>60</v>
      </c>
      <c r="N843" s="97" t="n">
        <f aca="false">(D843*G843)*B843</f>
        <v>0</v>
      </c>
    </row>
    <row r="844" customFormat="false" ht="12.75" hidden="false" customHeight="false" outlineLevel="0" collapsed="false">
      <c r="A844" s="85" t="s">
        <v>1184</v>
      </c>
      <c r="B844" s="156"/>
      <c r="C844" s="87" t="s">
        <v>29</v>
      </c>
      <c r="D844" s="87" t="n">
        <v>15</v>
      </c>
      <c r="E844" s="88" t="n">
        <v>2</v>
      </c>
      <c r="F844" s="89" t="n">
        <f aca="false">G844*130</f>
        <v>111.8</v>
      </c>
      <c r="G844" s="100" t="n">
        <v>0.86</v>
      </c>
      <c r="H844" s="91" t="n">
        <v>1</v>
      </c>
      <c r="I844" s="92" t="s">
        <v>30</v>
      </c>
      <c r="J844" s="93" t="s">
        <v>412</v>
      </c>
      <c r="K844" s="94" t="s">
        <v>1185</v>
      </c>
      <c r="L844" s="95" t="s">
        <v>723</v>
      </c>
      <c r="M844" s="135" t="n">
        <v>60</v>
      </c>
      <c r="N844" s="97" t="n">
        <f aca="false">(D844*G844)*B844</f>
        <v>0</v>
      </c>
    </row>
    <row r="845" customFormat="false" ht="12.75" hidden="false" customHeight="false" outlineLevel="0" collapsed="false">
      <c r="A845" s="85" t="s">
        <v>1186</v>
      </c>
      <c r="B845" s="156"/>
      <c r="C845" s="87" t="s">
        <v>29</v>
      </c>
      <c r="D845" s="87" t="n">
        <v>15</v>
      </c>
      <c r="E845" s="88" t="n">
        <v>2</v>
      </c>
      <c r="F845" s="89" t="n">
        <f aca="false">G845*130</f>
        <v>149.5</v>
      </c>
      <c r="G845" s="100" t="n">
        <v>1.15</v>
      </c>
      <c r="H845" s="91" t="n">
        <v>1</v>
      </c>
      <c r="I845" s="92" t="s">
        <v>30</v>
      </c>
      <c r="J845" s="93" t="s">
        <v>1187</v>
      </c>
      <c r="K845" s="94" t="s">
        <v>1188</v>
      </c>
      <c r="L845" s="95" t="s">
        <v>723</v>
      </c>
      <c r="M845" s="135" t="n">
        <v>60</v>
      </c>
      <c r="N845" s="97" t="n">
        <f aca="false">(D845*G845)*B845</f>
        <v>0</v>
      </c>
    </row>
    <row r="846" customFormat="false" ht="12.75" hidden="false" customHeight="false" outlineLevel="0" collapsed="false">
      <c r="A846" s="85" t="s">
        <v>1189</v>
      </c>
      <c r="B846" s="156"/>
      <c r="C846" s="87" t="s">
        <v>29</v>
      </c>
      <c r="D846" s="87" t="n">
        <v>15</v>
      </c>
      <c r="E846" s="88" t="n">
        <v>2</v>
      </c>
      <c r="F846" s="89" t="n">
        <f aca="false">G846*130</f>
        <v>150.8</v>
      </c>
      <c r="G846" s="100" t="n">
        <v>1.16</v>
      </c>
      <c r="H846" s="91" t="n">
        <v>1</v>
      </c>
      <c r="I846" s="92" t="s">
        <v>30</v>
      </c>
      <c r="J846" s="93" t="s">
        <v>1190</v>
      </c>
      <c r="K846" s="94" t="s">
        <v>1191</v>
      </c>
      <c r="L846" s="95" t="s">
        <v>723</v>
      </c>
      <c r="M846" s="135" t="n">
        <v>60</v>
      </c>
      <c r="N846" s="97" t="n">
        <f aca="false">(D846*G846)*B846</f>
        <v>0</v>
      </c>
    </row>
    <row r="847" customFormat="false" ht="12.75" hidden="false" customHeight="false" outlineLevel="0" collapsed="false">
      <c r="A847" s="85" t="s">
        <v>1192</v>
      </c>
      <c r="B847" s="156"/>
      <c r="C847" s="87" t="s">
        <v>29</v>
      </c>
      <c r="D847" s="87" t="n">
        <v>15</v>
      </c>
      <c r="E847" s="88" t="n">
        <v>2</v>
      </c>
      <c r="F847" s="89" t="n">
        <f aca="false">G847*130</f>
        <v>150.8</v>
      </c>
      <c r="G847" s="100" t="n">
        <v>1.16</v>
      </c>
      <c r="H847" s="91" t="n">
        <v>1</v>
      </c>
      <c r="I847" s="92" t="s">
        <v>30</v>
      </c>
      <c r="J847" s="101" t="s">
        <v>1190</v>
      </c>
      <c r="K847" s="94" t="s">
        <v>1193</v>
      </c>
      <c r="L847" s="136" t="s">
        <v>723</v>
      </c>
      <c r="M847" s="135" t="n">
        <v>60</v>
      </c>
      <c r="N847" s="97" t="n">
        <f aca="false">(D847*G847)*B847</f>
        <v>0</v>
      </c>
    </row>
    <row r="848" customFormat="false" ht="12.75" hidden="false" customHeight="false" outlineLevel="0" collapsed="false">
      <c r="A848" s="85" t="s">
        <v>1194</v>
      </c>
      <c r="B848" s="156"/>
      <c r="C848" s="87" t="s">
        <v>29</v>
      </c>
      <c r="D848" s="87" t="n">
        <v>15</v>
      </c>
      <c r="E848" s="88" t="n">
        <v>2</v>
      </c>
      <c r="F848" s="89" t="n">
        <f aca="false">G848*130</f>
        <v>149.5</v>
      </c>
      <c r="G848" s="100" t="n">
        <v>1.15</v>
      </c>
      <c r="H848" s="91" t="n">
        <v>1</v>
      </c>
      <c r="I848" s="92" t="s">
        <v>30</v>
      </c>
      <c r="J848" s="101" t="s">
        <v>409</v>
      </c>
      <c r="K848" s="94" t="s">
        <v>794</v>
      </c>
      <c r="L848" s="136" t="s">
        <v>723</v>
      </c>
      <c r="M848" s="135" t="n">
        <v>60</v>
      </c>
      <c r="N848" s="97" t="n">
        <f aca="false">(D848*G848)*B848</f>
        <v>0</v>
      </c>
    </row>
    <row r="849" customFormat="false" ht="12.75" hidden="false" customHeight="false" outlineLevel="0" collapsed="false">
      <c r="A849" s="85" t="s">
        <v>1195</v>
      </c>
      <c r="B849" s="156"/>
      <c r="C849" s="87" t="s">
        <v>29</v>
      </c>
      <c r="D849" s="87" t="n">
        <v>15</v>
      </c>
      <c r="E849" s="88" t="n">
        <v>2</v>
      </c>
      <c r="F849" s="89" t="n">
        <f aca="false">G849*130</f>
        <v>131.3</v>
      </c>
      <c r="G849" s="100" t="n">
        <v>1.01</v>
      </c>
      <c r="H849" s="91" t="n">
        <v>1</v>
      </c>
      <c r="I849" s="92" t="s">
        <v>30</v>
      </c>
      <c r="J849" s="101" t="s">
        <v>409</v>
      </c>
      <c r="K849" s="94" t="s">
        <v>1196</v>
      </c>
      <c r="L849" s="136" t="s">
        <v>723</v>
      </c>
      <c r="M849" s="228" t="n">
        <v>60</v>
      </c>
      <c r="N849" s="97" t="n">
        <f aca="false">(D849*G849)*B849</f>
        <v>0</v>
      </c>
    </row>
    <row r="850" customFormat="false" ht="12.75" hidden="false" customHeight="false" outlineLevel="0" collapsed="false">
      <c r="A850" s="85" t="s">
        <v>1197</v>
      </c>
      <c r="B850" s="156"/>
      <c r="C850" s="87" t="s">
        <v>29</v>
      </c>
      <c r="D850" s="87" t="n">
        <v>15</v>
      </c>
      <c r="E850" s="88" t="n">
        <v>2</v>
      </c>
      <c r="F850" s="89" t="n">
        <f aca="false">G850*130</f>
        <v>131.3</v>
      </c>
      <c r="G850" s="100" t="n">
        <v>1.01</v>
      </c>
      <c r="H850" s="91" t="n">
        <v>1</v>
      </c>
      <c r="I850" s="92" t="s">
        <v>30</v>
      </c>
      <c r="J850" s="101" t="s">
        <v>409</v>
      </c>
      <c r="K850" s="94" t="s">
        <v>1198</v>
      </c>
      <c r="L850" s="136" t="s">
        <v>723</v>
      </c>
      <c r="M850" s="228" t="n">
        <v>60</v>
      </c>
      <c r="N850" s="97" t="n">
        <f aca="false">(D850*G850)*B850</f>
        <v>0</v>
      </c>
    </row>
    <row r="851" customFormat="false" ht="12.75" hidden="false" customHeight="false" outlineLevel="0" collapsed="false">
      <c r="A851" s="85" t="s">
        <v>1199</v>
      </c>
      <c r="B851" s="156"/>
      <c r="C851" s="87" t="s">
        <v>29</v>
      </c>
      <c r="D851" s="87" t="n">
        <v>15</v>
      </c>
      <c r="E851" s="88" t="n">
        <v>2</v>
      </c>
      <c r="F851" s="89" t="n">
        <f aca="false">G851*130</f>
        <v>131.3</v>
      </c>
      <c r="G851" s="100" t="n">
        <v>1.01</v>
      </c>
      <c r="H851" s="91" t="n">
        <v>1</v>
      </c>
      <c r="I851" s="92" t="s">
        <v>30</v>
      </c>
      <c r="J851" s="101" t="s">
        <v>409</v>
      </c>
      <c r="K851" s="94" t="s">
        <v>1200</v>
      </c>
      <c r="L851" s="136" t="s">
        <v>723</v>
      </c>
      <c r="M851" s="228" t="n">
        <v>60</v>
      </c>
      <c r="N851" s="97" t="n">
        <f aca="false">(D851*G851)*B851</f>
        <v>0</v>
      </c>
    </row>
    <row r="852" customFormat="false" ht="12.75" hidden="false" customHeight="false" outlineLevel="0" collapsed="false">
      <c r="A852" s="229" t="s">
        <v>1201</v>
      </c>
      <c r="B852" s="156"/>
      <c r="C852" s="167" t="s">
        <v>29</v>
      </c>
      <c r="D852" s="167" t="n">
        <v>15</v>
      </c>
      <c r="E852" s="168" t="n">
        <v>2</v>
      </c>
      <c r="F852" s="89" t="n">
        <f aca="false">G852*130</f>
        <v>145.6</v>
      </c>
      <c r="G852" s="169" t="n">
        <v>1.12</v>
      </c>
      <c r="H852" s="91" t="n">
        <v>1</v>
      </c>
      <c r="I852" s="92" t="s">
        <v>30</v>
      </c>
      <c r="J852" s="170" t="s">
        <v>1202</v>
      </c>
      <c r="K852" s="45" t="s">
        <v>1203</v>
      </c>
      <c r="L852" s="171" t="s">
        <v>723</v>
      </c>
      <c r="M852" s="228" t="n">
        <v>60</v>
      </c>
      <c r="N852" s="97" t="n">
        <f aca="false">(D852*G852)*B852</f>
        <v>0</v>
      </c>
    </row>
    <row r="853" customFormat="false" ht="12.75" hidden="false" customHeight="false" outlineLevel="0" collapsed="false">
      <c r="A853" s="76"/>
      <c r="B853" s="140"/>
      <c r="C853" s="141"/>
      <c r="D853" s="141"/>
      <c r="E853" s="141"/>
      <c r="F853" s="89" t="n">
        <f aca="false">G853*130</f>
        <v>0</v>
      </c>
      <c r="G853" s="83"/>
      <c r="H853" s="224"/>
      <c r="I853" s="225"/>
      <c r="J853" s="226"/>
      <c r="K853" s="80" t="s">
        <v>1072</v>
      </c>
      <c r="L853" s="227"/>
      <c r="M853" s="144"/>
      <c r="N853" s="145" t="s">
        <v>5</v>
      </c>
    </row>
    <row r="854" customFormat="false" ht="12.75" hidden="false" customHeight="false" outlineLevel="0" collapsed="false">
      <c r="A854" s="85" t="s">
        <v>1204</v>
      </c>
      <c r="B854" s="156"/>
      <c r="C854" s="87" t="s">
        <v>29</v>
      </c>
      <c r="D854" s="87" t="n">
        <v>15</v>
      </c>
      <c r="E854" s="88" t="n">
        <v>1</v>
      </c>
      <c r="F854" s="89" t="n">
        <f aca="false">G854*130</f>
        <v>127.4</v>
      </c>
      <c r="G854" s="90" t="n">
        <v>0.98</v>
      </c>
      <c r="H854" s="91" t="n">
        <v>1</v>
      </c>
      <c r="I854" s="92" t="s">
        <v>30</v>
      </c>
      <c r="J854" s="101" t="s">
        <v>1205</v>
      </c>
      <c r="K854" s="94" t="s">
        <v>1206</v>
      </c>
      <c r="L854" s="136" t="s">
        <v>698</v>
      </c>
      <c r="M854" s="228" t="n">
        <v>60</v>
      </c>
      <c r="N854" s="97" t="n">
        <f aca="false">(D854*G854)*B854</f>
        <v>0</v>
      </c>
    </row>
    <row r="855" customFormat="false" ht="12.75" hidden="false" customHeight="false" outlineLevel="0" collapsed="false">
      <c r="A855" s="85" t="s">
        <v>1207</v>
      </c>
      <c r="B855" s="156"/>
      <c r="C855" s="87" t="s">
        <v>29</v>
      </c>
      <c r="D855" s="87" t="n">
        <v>15</v>
      </c>
      <c r="E855" s="88" t="n">
        <v>1</v>
      </c>
      <c r="F855" s="89" t="n">
        <f aca="false">G855*130</f>
        <v>127.4</v>
      </c>
      <c r="G855" s="90" t="n">
        <v>0.98</v>
      </c>
      <c r="H855" s="91" t="n">
        <v>1</v>
      </c>
      <c r="I855" s="92" t="s">
        <v>30</v>
      </c>
      <c r="J855" s="93" t="s">
        <v>1205</v>
      </c>
      <c r="K855" s="94" t="s">
        <v>1208</v>
      </c>
      <c r="L855" s="95" t="s">
        <v>698</v>
      </c>
      <c r="M855" s="228" t="n">
        <v>60</v>
      </c>
      <c r="N855" s="97" t="n">
        <f aca="false">(D855*G855)*B855</f>
        <v>0</v>
      </c>
    </row>
    <row r="856" customFormat="false" ht="12.75" hidden="false" customHeight="false" outlineLevel="0" collapsed="false">
      <c r="A856" s="85" t="s">
        <v>1209</v>
      </c>
      <c r="B856" s="156"/>
      <c r="C856" s="87" t="s">
        <v>29</v>
      </c>
      <c r="D856" s="87" t="n">
        <v>15</v>
      </c>
      <c r="E856" s="88" t="n">
        <v>1</v>
      </c>
      <c r="F856" s="89" t="n">
        <f aca="false">G856*130</f>
        <v>127.4</v>
      </c>
      <c r="G856" s="90" t="n">
        <v>0.98</v>
      </c>
      <c r="H856" s="91" t="n">
        <v>1</v>
      </c>
      <c r="I856" s="92" t="s">
        <v>30</v>
      </c>
      <c r="J856" s="101" t="s">
        <v>1205</v>
      </c>
      <c r="K856" s="94" t="s">
        <v>1210</v>
      </c>
      <c r="L856" s="136" t="s">
        <v>698</v>
      </c>
      <c r="M856" s="228" t="n">
        <v>61</v>
      </c>
      <c r="N856" s="97" t="n">
        <f aca="false">(D856*G856)*B856</f>
        <v>0</v>
      </c>
    </row>
    <row r="857" customFormat="false" ht="12.75" hidden="false" customHeight="false" outlineLevel="0" collapsed="false">
      <c r="A857" s="229" t="s">
        <v>1211</v>
      </c>
      <c r="B857" s="156"/>
      <c r="C857" s="167" t="s">
        <v>29</v>
      </c>
      <c r="D857" s="167" t="n">
        <v>15</v>
      </c>
      <c r="E857" s="168" t="n">
        <v>1</v>
      </c>
      <c r="F857" s="89" t="n">
        <f aca="false">G857*130</f>
        <v>132.6</v>
      </c>
      <c r="G857" s="90" t="n">
        <v>1.02</v>
      </c>
      <c r="H857" s="91" t="n">
        <v>1</v>
      </c>
      <c r="I857" s="92" t="s">
        <v>30</v>
      </c>
      <c r="J857" s="170" t="s">
        <v>1205</v>
      </c>
      <c r="K857" s="45" t="s">
        <v>1212</v>
      </c>
      <c r="L857" s="171" t="s">
        <v>698</v>
      </c>
      <c r="M857" s="228" t="n">
        <v>61</v>
      </c>
      <c r="N857" s="97" t="n">
        <f aca="false">(D857*G857)*B857</f>
        <v>0</v>
      </c>
    </row>
    <row r="858" customFormat="false" ht="12.75" hidden="false" customHeight="false" outlineLevel="0" collapsed="false">
      <c r="A858" s="76"/>
      <c r="B858" s="140"/>
      <c r="C858" s="141"/>
      <c r="D858" s="141"/>
      <c r="E858" s="141"/>
      <c r="F858" s="89" t="n">
        <f aca="false">G858*130</f>
        <v>0</v>
      </c>
      <c r="G858" s="83"/>
      <c r="H858" s="224"/>
      <c r="I858" s="225"/>
      <c r="J858" s="141"/>
      <c r="K858" s="80" t="s">
        <v>1213</v>
      </c>
      <c r="L858" s="227"/>
      <c r="M858" s="144"/>
      <c r="N858" s="145" t="s">
        <v>5</v>
      </c>
    </row>
    <row r="859" customFormat="false" ht="12.75" hidden="false" customHeight="false" outlineLevel="0" collapsed="false">
      <c r="A859" s="85" t="s">
        <v>1214</v>
      </c>
      <c r="B859" s="156"/>
      <c r="C859" s="87" t="s">
        <v>29</v>
      </c>
      <c r="D859" s="87" t="n">
        <v>10</v>
      </c>
      <c r="E859" s="88" t="n">
        <v>1</v>
      </c>
      <c r="F859" s="89" t="n">
        <f aca="false">G859*130</f>
        <v>231.4</v>
      </c>
      <c r="G859" s="90" t="n">
        <v>1.78</v>
      </c>
      <c r="H859" s="91" t="n">
        <v>1</v>
      </c>
      <c r="I859" s="92" t="s">
        <v>30</v>
      </c>
      <c r="J859" s="87"/>
      <c r="K859" s="94" t="s">
        <v>1215</v>
      </c>
      <c r="L859" s="95" t="s">
        <v>1216</v>
      </c>
      <c r="M859" s="228" t="n">
        <v>61</v>
      </c>
      <c r="N859" s="97" t="n">
        <f aca="false">(D859*G859)*B859</f>
        <v>0</v>
      </c>
    </row>
    <row r="860" customFormat="false" ht="12.75" hidden="false" customHeight="false" outlineLevel="0" collapsed="false">
      <c r="A860" s="85" t="s">
        <v>1217</v>
      </c>
      <c r="B860" s="156"/>
      <c r="C860" s="87" t="s">
        <v>29</v>
      </c>
      <c r="D860" s="87" t="n">
        <v>10</v>
      </c>
      <c r="E860" s="88" t="n">
        <v>1</v>
      </c>
      <c r="F860" s="89" t="n">
        <f aca="false">G860*130</f>
        <v>183.3</v>
      </c>
      <c r="G860" s="100" t="n">
        <v>1.41</v>
      </c>
      <c r="H860" s="91" t="n">
        <v>1</v>
      </c>
      <c r="I860" s="92" t="s">
        <v>30</v>
      </c>
      <c r="J860" s="99"/>
      <c r="K860" s="94" t="s">
        <v>1218</v>
      </c>
      <c r="L860" s="95" t="s">
        <v>1216</v>
      </c>
      <c r="M860" s="228" t="n">
        <v>61</v>
      </c>
      <c r="N860" s="97" t="n">
        <f aca="false">(D860*G860)*B860</f>
        <v>0</v>
      </c>
    </row>
    <row r="861" customFormat="false" ht="12.75" hidden="false" customHeight="false" outlineLevel="0" collapsed="false">
      <c r="A861" s="85" t="s">
        <v>1219</v>
      </c>
      <c r="B861" s="156"/>
      <c r="C861" s="87" t="s">
        <v>29</v>
      </c>
      <c r="D861" s="87" t="n">
        <v>10</v>
      </c>
      <c r="E861" s="88" t="n">
        <v>1</v>
      </c>
      <c r="F861" s="89" t="n">
        <f aca="false">G861*130</f>
        <v>191.1</v>
      </c>
      <c r="G861" s="100" t="n">
        <v>1.47</v>
      </c>
      <c r="H861" s="91" t="n">
        <v>1</v>
      </c>
      <c r="I861" s="92" t="s">
        <v>30</v>
      </c>
      <c r="J861" s="99"/>
      <c r="K861" s="94" t="s">
        <v>1220</v>
      </c>
      <c r="L861" s="95" t="s">
        <v>1216</v>
      </c>
      <c r="M861" s="228" t="n">
        <v>61</v>
      </c>
      <c r="N861" s="97" t="n">
        <f aca="false">(D861*G861)*B861</f>
        <v>0</v>
      </c>
    </row>
    <row r="862" customFormat="false" ht="12.75" hidden="false" customHeight="false" outlineLevel="0" collapsed="false">
      <c r="A862" s="85" t="s">
        <v>1221</v>
      </c>
      <c r="B862" s="156"/>
      <c r="C862" s="110" t="s">
        <v>29</v>
      </c>
      <c r="D862" s="110" t="n">
        <v>10</v>
      </c>
      <c r="E862" s="111" t="n">
        <v>1</v>
      </c>
      <c r="F862" s="89" t="n">
        <f aca="false">G862*130</f>
        <v>283.4</v>
      </c>
      <c r="G862" s="119" t="n">
        <v>2.18</v>
      </c>
      <c r="H862" s="113" t="n">
        <v>1</v>
      </c>
      <c r="I862" s="114" t="s">
        <v>30</v>
      </c>
      <c r="J862" s="118"/>
      <c r="K862" s="116" t="s">
        <v>1222</v>
      </c>
      <c r="L862" s="117" t="s">
        <v>1216</v>
      </c>
      <c r="M862" s="228" t="n">
        <v>61</v>
      </c>
      <c r="N862" s="97" t="n">
        <f aca="false">(D862*G862)*B862</f>
        <v>0</v>
      </c>
    </row>
    <row r="863" customFormat="false" ht="12.75" hidden="false" customHeight="false" outlineLevel="0" collapsed="false">
      <c r="A863" s="98" t="s">
        <v>1223</v>
      </c>
      <c r="B863" s="156"/>
      <c r="C863" s="99" t="s">
        <v>29</v>
      </c>
      <c r="D863" s="99" t="n">
        <v>10</v>
      </c>
      <c r="E863" s="146" t="n">
        <v>1</v>
      </c>
      <c r="F863" s="89" t="n">
        <f aca="false">G863*130</f>
        <v>218.4</v>
      </c>
      <c r="G863" s="100" t="n">
        <v>1.68</v>
      </c>
      <c r="H863" s="91" t="n">
        <v>1</v>
      </c>
      <c r="I863" s="92" t="s">
        <v>30</v>
      </c>
      <c r="J863" s="99"/>
      <c r="K863" s="102" t="s">
        <v>1224</v>
      </c>
      <c r="L863" s="95" t="s">
        <v>1216</v>
      </c>
      <c r="M863" s="228" t="n">
        <v>61</v>
      </c>
      <c r="N863" s="97" t="n">
        <f aca="false">(D863*G863)*B863</f>
        <v>0</v>
      </c>
    </row>
    <row r="864" customFormat="false" ht="12.75" hidden="false" customHeight="false" outlineLevel="0" collapsed="false">
      <c r="A864" s="148" t="s">
        <v>1225</v>
      </c>
      <c r="B864" s="230"/>
      <c r="C864" s="212" t="s">
        <v>29</v>
      </c>
      <c r="D864" s="212" t="n">
        <v>10</v>
      </c>
      <c r="E864" s="213" t="n">
        <v>1</v>
      </c>
      <c r="F864" s="89" t="n">
        <f aca="false">G864*130</f>
        <v>236.6</v>
      </c>
      <c r="G864" s="231" t="n">
        <v>1.82</v>
      </c>
      <c r="H864" s="232" t="n">
        <v>1</v>
      </c>
      <c r="I864" s="233" t="s">
        <v>30</v>
      </c>
      <c r="J864" s="212"/>
      <c r="K864" s="214" t="s">
        <v>1226</v>
      </c>
      <c r="L864" s="234" t="s">
        <v>1216</v>
      </c>
      <c r="M864" s="220" t="n">
        <v>61</v>
      </c>
      <c r="N864" s="180" t="n">
        <f aca="false">(D864*G864)*B864</f>
        <v>0</v>
      </c>
    </row>
    <row r="865" s="239" customFormat="true" ht="16.9" hidden="false" customHeight="true" outlineLevel="0" collapsed="false">
      <c r="A865" s="160"/>
      <c r="B865" s="140"/>
      <c r="C865" s="99"/>
      <c r="D865" s="235" t="n">
        <f aca="false">(SUM(B12:B864)/4)</f>
        <v>0</v>
      </c>
      <c r="E865" s="99"/>
      <c r="F865" s="89" t="n">
        <f aca="false">G865*130</f>
        <v>0</v>
      </c>
      <c r="G865" s="163"/>
      <c r="H865" s="236"/>
      <c r="I865" s="237"/>
      <c r="J865" s="136"/>
      <c r="K865" s="238"/>
      <c r="L865" s="99"/>
      <c r="M865" s="100"/>
      <c r="N865" s="139" t="s">
        <v>5</v>
      </c>
    </row>
    <row r="866" customFormat="false" ht="18" hidden="false" customHeight="false" outlineLevel="0" collapsed="false">
      <c r="A866" s="240"/>
      <c r="B866" s="67"/>
      <c r="C866" s="68"/>
      <c r="D866" s="67"/>
      <c r="E866" s="67"/>
      <c r="F866" s="89"/>
      <c r="G866" s="70"/>
      <c r="H866" s="71"/>
      <c r="I866" s="72"/>
      <c r="J866" s="73" t="s">
        <v>1227</v>
      </c>
      <c r="K866" s="73"/>
      <c r="L866" s="67"/>
      <c r="M866" s="74"/>
      <c r="N866" s="75" t="s">
        <v>5</v>
      </c>
    </row>
    <row r="867" customFormat="false" ht="12.75" hidden="false" customHeight="false" outlineLevel="0" collapsed="false">
      <c r="A867" s="76"/>
      <c r="B867" s="77"/>
      <c r="C867" s="78"/>
      <c r="D867" s="78"/>
      <c r="E867" s="77"/>
      <c r="F867" s="89"/>
      <c r="G867" s="80"/>
      <c r="H867" s="81"/>
      <c r="I867" s="82"/>
      <c r="J867" s="77"/>
      <c r="K867" s="80" t="s">
        <v>27</v>
      </c>
      <c r="L867" s="77"/>
      <c r="M867" s="83"/>
      <c r="N867" s="84" t="s">
        <v>5</v>
      </c>
    </row>
    <row r="868" customFormat="false" ht="12.75" hidden="false" customHeight="false" outlineLevel="0" collapsed="false">
      <c r="A868" s="85" t="s">
        <v>1228</v>
      </c>
      <c r="B868" s="86"/>
      <c r="C868" s="87" t="s">
        <v>29</v>
      </c>
      <c r="D868" s="87" t="n">
        <v>16</v>
      </c>
      <c r="E868" s="88" t="n">
        <v>5</v>
      </c>
      <c r="F868" s="89" t="n">
        <f aca="false">G868*130</f>
        <v>125</v>
      </c>
      <c r="G868" s="90" t="n">
        <v>0.96</v>
      </c>
      <c r="H868" s="91" t="n">
        <v>1</v>
      </c>
      <c r="I868" s="92" t="s">
        <v>30</v>
      </c>
      <c r="J868" s="93" t="s">
        <v>31</v>
      </c>
      <c r="K868" s="94" t="s">
        <v>149</v>
      </c>
      <c r="L868" s="95" t="s">
        <v>441</v>
      </c>
      <c r="M868" s="135" t="n">
        <v>63</v>
      </c>
      <c r="N868" s="97" t="n">
        <f aca="false">(D868*G868)*B868</f>
        <v>0</v>
      </c>
    </row>
    <row r="869" customFormat="false" ht="12.75" hidden="false" customHeight="false" outlineLevel="0" collapsed="false">
      <c r="A869" s="85" t="s">
        <v>1229</v>
      </c>
      <c r="B869" s="86"/>
      <c r="C869" s="87" t="s">
        <v>29</v>
      </c>
      <c r="D869" s="87" t="n">
        <v>16</v>
      </c>
      <c r="E869" s="88" t="n">
        <v>5</v>
      </c>
      <c r="F869" s="89" t="n">
        <f aca="false">G869*130</f>
        <v>116</v>
      </c>
      <c r="G869" s="90" t="n">
        <v>0.89</v>
      </c>
      <c r="H869" s="91" t="n">
        <v>1</v>
      </c>
      <c r="I869" s="92" t="s">
        <v>30</v>
      </c>
      <c r="J869" s="93" t="s">
        <v>31</v>
      </c>
      <c r="K869" s="94" t="s">
        <v>32</v>
      </c>
      <c r="L869" s="95" t="s">
        <v>441</v>
      </c>
      <c r="M869" s="135" t="n">
        <v>63</v>
      </c>
      <c r="N869" s="97" t="n">
        <f aca="false">(D869*G869)*B869</f>
        <v>0</v>
      </c>
    </row>
    <row r="870" customFormat="false" ht="12.75" hidden="false" customHeight="false" outlineLevel="0" collapsed="false">
      <c r="A870" s="85" t="s">
        <v>1230</v>
      </c>
      <c r="B870" s="86"/>
      <c r="C870" s="87" t="s">
        <v>29</v>
      </c>
      <c r="D870" s="87" t="n">
        <v>16</v>
      </c>
      <c r="E870" s="88" t="n">
        <v>5</v>
      </c>
      <c r="F870" s="89" t="n">
        <f aca="false">G870*130</f>
        <v>143</v>
      </c>
      <c r="G870" s="90" t="n">
        <v>1.1</v>
      </c>
      <c r="H870" s="91" t="n">
        <v>1</v>
      </c>
      <c r="I870" s="92" t="s">
        <v>30</v>
      </c>
      <c r="J870" s="93" t="s">
        <v>44</v>
      </c>
      <c r="K870" s="94" t="s">
        <v>1231</v>
      </c>
      <c r="L870" s="95" t="s">
        <v>441</v>
      </c>
      <c r="M870" s="135" t="n">
        <v>63</v>
      </c>
      <c r="N870" s="97" t="n">
        <f aca="false">(D870*G870)*B870</f>
        <v>0</v>
      </c>
    </row>
    <row r="871" customFormat="false" ht="12.75" hidden="false" customHeight="false" outlineLevel="0" collapsed="false">
      <c r="A871" s="85" t="s">
        <v>1232</v>
      </c>
      <c r="B871" s="86"/>
      <c r="C871" s="87" t="s">
        <v>29</v>
      </c>
      <c r="D871" s="87" t="n">
        <v>16</v>
      </c>
      <c r="E871" s="88" t="n">
        <v>5</v>
      </c>
      <c r="F871" s="89" t="n">
        <f aca="false">G871*130</f>
        <v>120</v>
      </c>
      <c r="G871" s="90" t="n">
        <v>0.92</v>
      </c>
      <c r="H871" s="91" t="n">
        <v>1</v>
      </c>
      <c r="I871" s="92" t="s">
        <v>30</v>
      </c>
      <c r="J871" s="93" t="s">
        <v>44</v>
      </c>
      <c r="K871" s="94" t="s">
        <v>1233</v>
      </c>
      <c r="L871" s="95" t="s">
        <v>441</v>
      </c>
      <c r="M871" s="135" t="n">
        <v>63</v>
      </c>
      <c r="N871" s="97" t="n">
        <f aca="false">(D871*G871)*B871</f>
        <v>0</v>
      </c>
    </row>
    <row r="872" customFormat="false" ht="12.75" hidden="false" customHeight="false" outlineLevel="0" collapsed="false">
      <c r="A872" s="85" t="s">
        <v>1234</v>
      </c>
      <c r="B872" s="86"/>
      <c r="C872" s="87" t="s">
        <v>29</v>
      </c>
      <c r="D872" s="87" t="n">
        <v>16</v>
      </c>
      <c r="E872" s="88" t="n">
        <v>5</v>
      </c>
      <c r="F872" s="89" t="n">
        <f aca="false">G872*130</f>
        <v>125</v>
      </c>
      <c r="G872" s="90" t="n">
        <v>0.96</v>
      </c>
      <c r="H872" s="91" t="n">
        <v>1</v>
      </c>
      <c r="I872" s="92" t="s">
        <v>30</v>
      </c>
      <c r="J872" s="93" t="s">
        <v>39</v>
      </c>
      <c r="K872" s="94" t="s">
        <v>40</v>
      </c>
      <c r="L872" s="95" t="s">
        <v>441</v>
      </c>
      <c r="M872" s="135" t="n">
        <v>63</v>
      </c>
      <c r="N872" s="97" t="n">
        <f aca="false">(D872*G872)*B872</f>
        <v>0</v>
      </c>
    </row>
    <row r="873" customFormat="false" ht="12.75" hidden="false" customHeight="false" outlineLevel="0" collapsed="false">
      <c r="A873" s="85" t="s">
        <v>1235</v>
      </c>
      <c r="B873" s="241"/>
      <c r="C873" s="87" t="s">
        <v>29</v>
      </c>
      <c r="D873" s="87" t="n">
        <v>16</v>
      </c>
      <c r="E873" s="88" t="n">
        <v>5</v>
      </c>
      <c r="F873" s="89" t="n">
        <f aca="false">G873*130</f>
        <v>152</v>
      </c>
      <c r="G873" s="90" t="n">
        <v>1.17</v>
      </c>
      <c r="H873" s="91" t="n">
        <v>1</v>
      </c>
      <c r="I873" s="92" t="s">
        <v>30</v>
      </c>
      <c r="J873" s="93" t="s">
        <v>165</v>
      </c>
      <c r="K873" s="94" t="s">
        <v>1236</v>
      </c>
      <c r="L873" s="95" t="s">
        <v>441</v>
      </c>
      <c r="M873" s="135" t="n">
        <v>63</v>
      </c>
      <c r="N873" s="97" t="n">
        <f aca="false">(D873*G873)*B873</f>
        <v>0</v>
      </c>
    </row>
    <row r="874" customFormat="false" ht="12.75" hidden="false" customHeight="false" outlineLevel="0" collapsed="false">
      <c r="A874" s="85" t="s">
        <v>1237</v>
      </c>
      <c r="B874" s="241"/>
      <c r="C874" s="99" t="s">
        <v>29</v>
      </c>
      <c r="D874" s="87" t="n">
        <v>16</v>
      </c>
      <c r="E874" s="88" t="n">
        <v>5</v>
      </c>
      <c r="F874" s="89" t="n">
        <f aca="false">G874*130</f>
        <v>139</v>
      </c>
      <c r="G874" s="100" t="n">
        <v>1.07</v>
      </c>
      <c r="H874" s="91" t="n">
        <v>1</v>
      </c>
      <c r="I874" s="92" t="s">
        <v>30</v>
      </c>
      <c r="J874" s="101" t="s">
        <v>165</v>
      </c>
      <c r="K874" s="102" t="s">
        <v>1238</v>
      </c>
      <c r="L874" s="95" t="s">
        <v>441</v>
      </c>
      <c r="M874" s="135" t="n">
        <v>63</v>
      </c>
      <c r="N874" s="97" t="n">
        <f aca="false">(D874*G874)*B874</f>
        <v>0</v>
      </c>
    </row>
    <row r="875" customFormat="false" ht="12.75" hidden="false" customHeight="false" outlineLevel="0" collapsed="false">
      <c r="A875" s="85" t="s">
        <v>1239</v>
      </c>
      <c r="B875" s="86"/>
      <c r="C875" s="99" t="s">
        <v>29</v>
      </c>
      <c r="D875" s="87" t="n">
        <v>16</v>
      </c>
      <c r="E875" s="88" t="n">
        <v>5</v>
      </c>
      <c r="F875" s="89" t="n">
        <f aca="false">G875*130</f>
        <v>129</v>
      </c>
      <c r="G875" s="90" t="n">
        <v>0.99</v>
      </c>
      <c r="H875" s="91" t="n">
        <v>1</v>
      </c>
      <c r="I875" s="92" t="s">
        <v>30</v>
      </c>
      <c r="J875" s="101" t="s">
        <v>44</v>
      </c>
      <c r="K875" s="102" t="s">
        <v>492</v>
      </c>
      <c r="L875" s="95" t="s">
        <v>441</v>
      </c>
      <c r="M875" s="135" t="n">
        <v>63</v>
      </c>
      <c r="N875" s="97" t="n">
        <f aca="false">(D875*G875)*B875</f>
        <v>0</v>
      </c>
    </row>
    <row r="876" customFormat="false" ht="12.75" hidden="false" customHeight="false" outlineLevel="0" collapsed="false">
      <c r="A876" s="85" t="s">
        <v>1240</v>
      </c>
      <c r="B876" s="86"/>
      <c r="C876" s="104" t="s">
        <v>29</v>
      </c>
      <c r="D876" s="87" t="n">
        <v>16</v>
      </c>
      <c r="E876" s="137" t="n">
        <v>5</v>
      </c>
      <c r="F876" s="89" t="n">
        <f aca="false">G876*130</f>
        <v>126</v>
      </c>
      <c r="G876" s="105" t="n">
        <v>0.97</v>
      </c>
      <c r="H876" s="91" t="n">
        <v>1</v>
      </c>
      <c r="I876" s="92" t="s">
        <v>30</v>
      </c>
      <c r="J876" s="106" t="s">
        <v>44</v>
      </c>
      <c r="K876" s="107" t="s">
        <v>1241</v>
      </c>
      <c r="L876" s="95" t="s">
        <v>441</v>
      </c>
      <c r="M876" s="135" t="n">
        <v>63</v>
      </c>
      <c r="N876" s="108" t="n">
        <f aca="false">(D876*G876)*B876</f>
        <v>0</v>
      </c>
    </row>
    <row r="877" customFormat="false" ht="12.75" hidden="false" customHeight="false" outlineLevel="0" collapsed="false">
      <c r="A877" s="85" t="s">
        <v>1242</v>
      </c>
      <c r="B877" s="86"/>
      <c r="C877" s="99" t="s">
        <v>29</v>
      </c>
      <c r="D877" s="87" t="n">
        <v>16</v>
      </c>
      <c r="E877" s="88" t="n">
        <v>5</v>
      </c>
      <c r="F877" s="89" t="n">
        <f aca="false">G877*130</f>
        <v>130</v>
      </c>
      <c r="G877" s="100" t="n">
        <v>1</v>
      </c>
      <c r="H877" s="91" t="n">
        <v>1</v>
      </c>
      <c r="I877" s="92" t="s">
        <v>30</v>
      </c>
      <c r="J877" s="101" t="s">
        <v>44</v>
      </c>
      <c r="K877" s="102" t="s">
        <v>204</v>
      </c>
      <c r="L877" s="95" t="s">
        <v>441</v>
      </c>
      <c r="M877" s="135" t="n">
        <v>63</v>
      </c>
      <c r="N877" s="97" t="n">
        <f aca="false">(D877*G877)*B877</f>
        <v>0</v>
      </c>
    </row>
    <row r="878" customFormat="false" ht="12.75" hidden="false" customHeight="false" outlineLevel="0" collapsed="false">
      <c r="A878" s="85" t="s">
        <v>1243</v>
      </c>
      <c r="B878" s="109"/>
      <c r="C878" s="99" t="s">
        <v>29</v>
      </c>
      <c r="D878" s="87" t="n">
        <v>16</v>
      </c>
      <c r="E878" s="88" t="n">
        <v>5</v>
      </c>
      <c r="F878" s="89" t="n">
        <f aca="false">G878*130</f>
        <v>139</v>
      </c>
      <c r="G878" s="100" t="n">
        <v>1.07</v>
      </c>
      <c r="H878" s="91" t="n">
        <v>1</v>
      </c>
      <c r="I878" s="92" t="s">
        <v>30</v>
      </c>
      <c r="J878" s="101" t="s">
        <v>512</v>
      </c>
      <c r="K878" s="102" t="s">
        <v>515</v>
      </c>
      <c r="L878" s="95" t="s">
        <v>441</v>
      </c>
      <c r="M878" s="135" t="n">
        <v>63</v>
      </c>
      <c r="N878" s="97" t="n">
        <f aca="false">(D878*G878)*B878</f>
        <v>0</v>
      </c>
    </row>
    <row r="879" customFormat="false" ht="12.75" hidden="false" customHeight="false" outlineLevel="0" collapsed="false">
      <c r="A879" s="85" t="s">
        <v>1244</v>
      </c>
      <c r="B879" s="86"/>
      <c r="C879" s="99" t="s">
        <v>29</v>
      </c>
      <c r="D879" s="87" t="n">
        <v>16</v>
      </c>
      <c r="E879" s="88" t="n">
        <v>5</v>
      </c>
      <c r="F879" s="89" t="n">
        <f aca="false">G879*130</f>
        <v>126</v>
      </c>
      <c r="G879" s="90" t="n">
        <v>0.97</v>
      </c>
      <c r="H879" s="91" t="n">
        <v>1</v>
      </c>
      <c r="I879" s="92" t="s">
        <v>30</v>
      </c>
      <c r="J879" s="101" t="s">
        <v>44</v>
      </c>
      <c r="K879" s="102" t="s">
        <v>1245</v>
      </c>
      <c r="L879" s="95" t="s">
        <v>441</v>
      </c>
      <c r="M879" s="135" t="n">
        <v>63</v>
      </c>
      <c r="N879" s="97" t="n">
        <f aca="false">(D879*G879)*B879</f>
        <v>0</v>
      </c>
    </row>
    <row r="880" customFormat="false" ht="12.75" hidden="false" customHeight="false" outlineLevel="0" collapsed="false">
      <c r="A880" s="85" t="s">
        <v>1246</v>
      </c>
      <c r="B880" s="86"/>
      <c r="C880" s="99" t="s">
        <v>29</v>
      </c>
      <c r="D880" s="87" t="n">
        <v>16</v>
      </c>
      <c r="E880" s="88" t="n">
        <v>5</v>
      </c>
      <c r="F880" s="89" t="n">
        <f aca="false">G880*130</f>
        <v>126</v>
      </c>
      <c r="G880" s="90" t="n">
        <v>0.97</v>
      </c>
      <c r="H880" s="91" t="n">
        <v>1</v>
      </c>
      <c r="I880" s="92" t="s">
        <v>30</v>
      </c>
      <c r="J880" s="101" t="s">
        <v>44</v>
      </c>
      <c r="K880" s="102" t="s">
        <v>484</v>
      </c>
      <c r="L880" s="95" t="s">
        <v>441</v>
      </c>
      <c r="M880" s="135" t="n">
        <v>63</v>
      </c>
      <c r="N880" s="97" t="n">
        <f aca="false">(D880*G880)*B880</f>
        <v>0</v>
      </c>
    </row>
    <row r="881" customFormat="false" ht="12.75" hidden="false" customHeight="false" outlineLevel="0" collapsed="false">
      <c r="A881" s="85" t="s">
        <v>1247</v>
      </c>
      <c r="B881" s="86"/>
      <c r="C881" s="99" t="s">
        <v>29</v>
      </c>
      <c r="D881" s="87" t="n">
        <v>16</v>
      </c>
      <c r="E881" s="88" t="n">
        <v>5</v>
      </c>
      <c r="F881" s="89" t="n">
        <f aca="false">G881*130</f>
        <v>134</v>
      </c>
      <c r="G881" s="100" t="n">
        <v>1.03</v>
      </c>
      <c r="H881" s="91" t="n">
        <v>1</v>
      </c>
      <c r="I881" s="92" t="s">
        <v>30</v>
      </c>
      <c r="J881" s="101" t="s">
        <v>44</v>
      </c>
      <c r="K881" s="102" t="s">
        <v>1248</v>
      </c>
      <c r="L881" s="95" t="s">
        <v>441</v>
      </c>
      <c r="M881" s="135" t="n">
        <v>63</v>
      </c>
      <c r="N881" s="97" t="n">
        <f aca="false">(D881*G881)*B881</f>
        <v>0</v>
      </c>
    </row>
    <row r="882" customFormat="false" ht="12.75" hidden="false" customHeight="false" outlineLevel="0" collapsed="false">
      <c r="A882" s="85" t="s">
        <v>1249</v>
      </c>
      <c r="B882" s="86"/>
      <c r="C882" s="99" t="s">
        <v>29</v>
      </c>
      <c r="D882" s="87" t="n">
        <v>16</v>
      </c>
      <c r="E882" s="88" t="n">
        <v>5</v>
      </c>
      <c r="F882" s="89" t="n">
        <f aca="false">G882*130</f>
        <v>120</v>
      </c>
      <c r="G882" s="100" t="n">
        <v>0.92</v>
      </c>
      <c r="H882" s="91" t="n">
        <v>1</v>
      </c>
      <c r="I882" s="92" t="s">
        <v>30</v>
      </c>
      <c r="J882" s="101" t="s">
        <v>44</v>
      </c>
      <c r="K882" s="102" t="s">
        <v>210</v>
      </c>
      <c r="L882" s="95" t="s">
        <v>441</v>
      </c>
      <c r="M882" s="135" t="n">
        <v>63</v>
      </c>
      <c r="N882" s="97" t="n">
        <f aca="false">(D882*G882)*B882</f>
        <v>0</v>
      </c>
    </row>
    <row r="883" customFormat="false" ht="12.75" hidden="false" customHeight="false" outlineLevel="0" collapsed="false">
      <c r="A883" s="85" t="s">
        <v>1250</v>
      </c>
      <c r="B883" s="86"/>
      <c r="C883" s="99" t="s">
        <v>29</v>
      </c>
      <c r="D883" s="87" t="n">
        <v>16</v>
      </c>
      <c r="E883" s="88" t="n">
        <v>5</v>
      </c>
      <c r="F883" s="89" t="n">
        <f aca="false">G883*130</f>
        <v>130</v>
      </c>
      <c r="G883" s="100" t="n">
        <v>1</v>
      </c>
      <c r="H883" s="91" t="n">
        <v>1</v>
      </c>
      <c r="I883" s="92" t="s">
        <v>30</v>
      </c>
      <c r="J883" s="101" t="s">
        <v>44</v>
      </c>
      <c r="K883" s="102" t="s">
        <v>1251</v>
      </c>
      <c r="L883" s="95" t="s">
        <v>441</v>
      </c>
      <c r="M883" s="135" t="n">
        <v>63</v>
      </c>
      <c r="N883" s="97" t="n">
        <f aca="false">(D883*G883)*B883</f>
        <v>0</v>
      </c>
    </row>
    <row r="884" customFormat="false" ht="12.75" hidden="false" customHeight="false" outlineLevel="0" collapsed="false">
      <c r="A884" s="98" t="s">
        <v>1252</v>
      </c>
      <c r="B884" s="86"/>
      <c r="C884" s="99" t="s">
        <v>29</v>
      </c>
      <c r="D884" s="87" t="n">
        <v>16</v>
      </c>
      <c r="E884" s="88" t="n">
        <v>5</v>
      </c>
      <c r="F884" s="89" t="n">
        <f aca="false">G884*130</f>
        <v>125</v>
      </c>
      <c r="G884" s="100" t="n">
        <v>0.96</v>
      </c>
      <c r="H884" s="91" t="n">
        <v>1</v>
      </c>
      <c r="I884" s="92" t="s">
        <v>30</v>
      </c>
      <c r="J884" s="101" t="s">
        <v>44</v>
      </c>
      <c r="K884" s="102" t="s">
        <v>1253</v>
      </c>
      <c r="L884" s="95" t="s">
        <v>441</v>
      </c>
      <c r="M884" s="135" t="n">
        <v>64</v>
      </c>
      <c r="N884" s="97" t="n">
        <f aca="false">(D884*G884)*B884</f>
        <v>0</v>
      </c>
    </row>
    <row r="885" customFormat="false" ht="12.75" hidden="false" customHeight="false" outlineLevel="0" collapsed="false">
      <c r="A885" s="98" t="s">
        <v>1254</v>
      </c>
      <c r="B885" s="86"/>
      <c r="C885" s="99" t="s">
        <v>29</v>
      </c>
      <c r="D885" s="87" t="n">
        <v>16</v>
      </c>
      <c r="E885" s="88" t="n">
        <v>5</v>
      </c>
      <c r="F885" s="89" t="n">
        <f aca="false">G885*130</f>
        <v>121</v>
      </c>
      <c r="G885" s="100" t="n">
        <v>0.93</v>
      </c>
      <c r="H885" s="91" t="n">
        <v>1</v>
      </c>
      <c r="I885" s="92" t="s">
        <v>30</v>
      </c>
      <c r="J885" s="101" t="s">
        <v>44</v>
      </c>
      <c r="K885" s="102" t="s">
        <v>480</v>
      </c>
      <c r="L885" s="95" t="s">
        <v>441</v>
      </c>
      <c r="M885" s="135" t="n">
        <v>64</v>
      </c>
      <c r="N885" s="97" t="n">
        <f aca="false">(D885*G885)*B885</f>
        <v>0</v>
      </c>
    </row>
    <row r="886" customFormat="false" ht="12.75" hidden="false" customHeight="false" outlineLevel="0" collapsed="false">
      <c r="A886" s="98" t="s">
        <v>1255</v>
      </c>
      <c r="B886" s="109"/>
      <c r="C886" s="99" t="s">
        <v>29</v>
      </c>
      <c r="D886" s="87" t="n">
        <v>16</v>
      </c>
      <c r="E886" s="88" t="n">
        <v>5</v>
      </c>
      <c r="F886" s="89" t="n">
        <f aca="false">G886*130</f>
        <v>125</v>
      </c>
      <c r="G886" s="100" t="n">
        <v>0.96</v>
      </c>
      <c r="H886" s="91" t="n">
        <v>1</v>
      </c>
      <c r="I886" s="92" t="s">
        <v>30</v>
      </c>
      <c r="J886" s="101" t="s">
        <v>1256</v>
      </c>
      <c r="K886" s="102" t="s">
        <v>1257</v>
      </c>
      <c r="L886" s="95" t="s">
        <v>441</v>
      </c>
      <c r="M886" s="135" t="n">
        <v>64</v>
      </c>
      <c r="N886" s="97" t="n">
        <f aca="false">(D886*G886)*B886</f>
        <v>0</v>
      </c>
    </row>
    <row r="887" customFormat="false" ht="12.75" hidden="false" customHeight="false" outlineLevel="0" collapsed="false">
      <c r="A887" s="98" t="s">
        <v>1258</v>
      </c>
      <c r="B887" s="109"/>
      <c r="C887" s="99" t="s">
        <v>29</v>
      </c>
      <c r="D887" s="87" t="n">
        <v>16</v>
      </c>
      <c r="E887" s="88" t="n">
        <v>5</v>
      </c>
      <c r="F887" s="89" t="n">
        <f aca="false">G887*130</f>
        <v>134</v>
      </c>
      <c r="G887" s="100" t="n">
        <v>1.03</v>
      </c>
      <c r="H887" s="91" t="n">
        <v>1</v>
      </c>
      <c r="I887" s="92" t="s">
        <v>30</v>
      </c>
      <c r="J887" s="101" t="s">
        <v>1259</v>
      </c>
      <c r="K887" s="102" t="s">
        <v>1260</v>
      </c>
      <c r="L887" s="95" t="s">
        <v>441</v>
      </c>
      <c r="M887" s="135" t="n">
        <v>64</v>
      </c>
      <c r="N887" s="97" t="n">
        <f aca="false">(D887*G887)*B887</f>
        <v>0</v>
      </c>
    </row>
    <row r="888" customFormat="false" ht="12.75" hidden="false" customHeight="false" outlineLevel="0" collapsed="false">
      <c r="A888" s="98" t="s">
        <v>1261</v>
      </c>
      <c r="B888" s="109"/>
      <c r="C888" s="99" t="s">
        <v>29</v>
      </c>
      <c r="D888" s="87" t="n">
        <v>16</v>
      </c>
      <c r="E888" s="88" t="n">
        <v>5</v>
      </c>
      <c r="F888" s="89" t="n">
        <f aca="false">G888*130</f>
        <v>130</v>
      </c>
      <c r="G888" s="100" t="n">
        <v>1</v>
      </c>
      <c r="H888" s="91" t="n">
        <v>1</v>
      </c>
      <c r="I888" s="92" t="s">
        <v>30</v>
      </c>
      <c r="J888" s="101" t="s">
        <v>1259</v>
      </c>
      <c r="K888" s="102" t="s">
        <v>261</v>
      </c>
      <c r="L888" s="95" t="s">
        <v>441</v>
      </c>
      <c r="M888" s="135" t="n">
        <v>64</v>
      </c>
      <c r="N888" s="97" t="n">
        <f aca="false">(D888*G888)*B888</f>
        <v>0</v>
      </c>
    </row>
    <row r="889" customFormat="false" ht="12.75" hidden="false" customHeight="false" outlineLevel="0" collapsed="false">
      <c r="A889" s="98" t="s">
        <v>1262</v>
      </c>
      <c r="B889" s="109"/>
      <c r="C889" s="99" t="s">
        <v>29</v>
      </c>
      <c r="D889" s="87" t="n">
        <v>16</v>
      </c>
      <c r="E889" s="88" t="n">
        <v>5</v>
      </c>
      <c r="F889" s="89" t="n">
        <f aca="false">G889*130</f>
        <v>125</v>
      </c>
      <c r="G889" s="100" t="n">
        <v>0.96</v>
      </c>
      <c r="H889" s="91" t="n">
        <v>1</v>
      </c>
      <c r="I889" s="92" t="s">
        <v>30</v>
      </c>
      <c r="J889" s="101" t="s">
        <v>1259</v>
      </c>
      <c r="K889" s="102" t="s">
        <v>81</v>
      </c>
      <c r="L889" s="95" t="s">
        <v>441</v>
      </c>
      <c r="M889" s="135" t="n">
        <v>64</v>
      </c>
      <c r="N889" s="97" t="n">
        <f aca="false">(D889*G889)*B889</f>
        <v>0</v>
      </c>
    </row>
    <row r="890" customFormat="false" ht="12.75" hidden="false" customHeight="false" outlineLevel="0" collapsed="false">
      <c r="A890" s="98" t="s">
        <v>1263</v>
      </c>
      <c r="B890" s="109"/>
      <c r="C890" s="99" t="s">
        <v>29</v>
      </c>
      <c r="D890" s="87" t="n">
        <v>16</v>
      </c>
      <c r="E890" s="88" t="n">
        <v>5</v>
      </c>
      <c r="F890" s="89" t="n">
        <f aca="false">G890*130</f>
        <v>130</v>
      </c>
      <c r="G890" s="100" t="n">
        <v>1</v>
      </c>
      <c r="H890" s="91" t="n">
        <v>1</v>
      </c>
      <c r="I890" s="92" t="s">
        <v>30</v>
      </c>
      <c r="J890" s="101" t="s">
        <v>1264</v>
      </c>
      <c r="K890" s="102" t="s">
        <v>1265</v>
      </c>
      <c r="L890" s="95" t="s">
        <v>441</v>
      </c>
      <c r="M890" s="135" t="n">
        <v>64</v>
      </c>
      <c r="N890" s="97" t="n">
        <f aca="false">(D890*G890)*B890</f>
        <v>0</v>
      </c>
    </row>
    <row r="891" customFormat="false" ht="12.75" hidden="false" customHeight="false" outlineLevel="0" collapsed="false">
      <c r="A891" s="98" t="s">
        <v>1266</v>
      </c>
      <c r="B891" s="109"/>
      <c r="C891" s="99" t="s">
        <v>29</v>
      </c>
      <c r="D891" s="87" t="n">
        <v>16</v>
      </c>
      <c r="E891" s="88" t="n">
        <v>5</v>
      </c>
      <c r="F891" s="89" t="n">
        <f aca="false">G891*130</f>
        <v>143</v>
      </c>
      <c r="G891" s="100" t="n">
        <v>1.1</v>
      </c>
      <c r="H891" s="91" t="n">
        <v>1</v>
      </c>
      <c r="I891" s="92" t="s">
        <v>30</v>
      </c>
      <c r="J891" s="101" t="s">
        <v>1264</v>
      </c>
      <c r="K891" s="102" t="s">
        <v>1267</v>
      </c>
      <c r="L891" s="95" t="s">
        <v>441</v>
      </c>
      <c r="M891" s="135" t="n">
        <v>64</v>
      </c>
      <c r="N891" s="97" t="n">
        <f aca="false">(D891*G891)*B891</f>
        <v>0</v>
      </c>
    </row>
    <row r="892" customFormat="false" ht="12.75" hidden="false" customHeight="false" outlineLevel="0" collapsed="false">
      <c r="A892" s="98" t="s">
        <v>1268</v>
      </c>
      <c r="B892" s="109"/>
      <c r="C892" s="99" t="s">
        <v>29</v>
      </c>
      <c r="D892" s="87" t="n">
        <v>16</v>
      </c>
      <c r="E892" s="88" t="n">
        <v>5</v>
      </c>
      <c r="F892" s="89" t="n">
        <f aca="false">G892*130</f>
        <v>139</v>
      </c>
      <c r="G892" s="100" t="n">
        <v>1.07</v>
      </c>
      <c r="H892" s="91" t="n">
        <v>1</v>
      </c>
      <c r="I892" s="92" t="s">
        <v>30</v>
      </c>
      <c r="J892" s="101" t="s">
        <v>1264</v>
      </c>
      <c r="K892" s="102" t="s">
        <v>1269</v>
      </c>
      <c r="L892" s="95" t="s">
        <v>441</v>
      </c>
      <c r="M892" s="135" t="n">
        <v>64</v>
      </c>
      <c r="N892" s="97" t="n">
        <f aca="false">(D892*G892)*B892</f>
        <v>0</v>
      </c>
    </row>
    <row r="893" customFormat="false" ht="12.75" hidden="false" customHeight="false" outlineLevel="0" collapsed="false">
      <c r="A893" s="98" t="s">
        <v>1270</v>
      </c>
      <c r="B893" s="109"/>
      <c r="C893" s="99" t="s">
        <v>29</v>
      </c>
      <c r="D893" s="87" t="n">
        <v>16</v>
      </c>
      <c r="E893" s="88" t="n">
        <v>5</v>
      </c>
      <c r="F893" s="89" t="n">
        <f aca="false">G893*130</f>
        <v>152</v>
      </c>
      <c r="G893" s="100" t="n">
        <v>1.17</v>
      </c>
      <c r="H893" s="91" t="n">
        <v>1</v>
      </c>
      <c r="I893" s="92" t="s">
        <v>30</v>
      </c>
      <c r="J893" s="101" t="s">
        <v>1264</v>
      </c>
      <c r="K893" s="102" t="s">
        <v>876</v>
      </c>
      <c r="L893" s="95" t="s">
        <v>441</v>
      </c>
      <c r="M893" s="135" t="n">
        <v>64</v>
      </c>
      <c r="N893" s="97" t="n">
        <f aca="false">(D893*G893)*B893</f>
        <v>0</v>
      </c>
    </row>
    <row r="894" customFormat="false" ht="12.75" hidden="false" customHeight="false" outlineLevel="0" collapsed="false">
      <c r="A894" s="98" t="s">
        <v>1271</v>
      </c>
      <c r="B894" s="109"/>
      <c r="C894" s="99" t="s">
        <v>29</v>
      </c>
      <c r="D894" s="87" t="n">
        <v>16</v>
      </c>
      <c r="E894" s="88" t="n">
        <v>5</v>
      </c>
      <c r="F894" s="89" t="n">
        <f aca="false">G894*130</f>
        <v>121</v>
      </c>
      <c r="G894" s="100" t="n">
        <v>0.93</v>
      </c>
      <c r="H894" s="91" t="n">
        <v>1</v>
      </c>
      <c r="I894" s="92" t="s">
        <v>30</v>
      </c>
      <c r="J894" s="101" t="s">
        <v>1264</v>
      </c>
      <c r="K894" s="102" t="s">
        <v>249</v>
      </c>
      <c r="L894" s="95" t="s">
        <v>441</v>
      </c>
      <c r="M894" s="135" t="n">
        <v>64</v>
      </c>
      <c r="N894" s="97" t="n">
        <f aca="false">(D894*G894)*B894</f>
        <v>0</v>
      </c>
    </row>
    <row r="895" customFormat="false" ht="12.75" hidden="false" customHeight="false" outlineLevel="0" collapsed="false">
      <c r="A895" s="98" t="s">
        <v>1272</v>
      </c>
      <c r="B895" s="109"/>
      <c r="C895" s="99" t="s">
        <v>29</v>
      </c>
      <c r="D895" s="87" t="n">
        <v>16</v>
      </c>
      <c r="E895" s="88" t="n">
        <v>5</v>
      </c>
      <c r="F895" s="89" t="n">
        <f aca="false">G895*130</f>
        <v>120</v>
      </c>
      <c r="G895" s="100" t="n">
        <v>0.92</v>
      </c>
      <c r="H895" s="91" t="n">
        <v>1</v>
      </c>
      <c r="I895" s="92" t="s">
        <v>30</v>
      </c>
      <c r="J895" s="101" t="s">
        <v>1273</v>
      </c>
      <c r="K895" s="102" t="s">
        <v>1274</v>
      </c>
      <c r="L895" s="95" t="s">
        <v>441</v>
      </c>
      <c r="M895" s="135" t="n">
        <v>64</v>
      </c>
      <c r="N895" s="97" t="n">
        <f aca="false">(D895*G895)*B895</f>
        <v>0</v>
      </c>
    </row>
    <row r="896" customFormat="false" ht="12.75" hidden="false" customHeight="false" outlineLevel="0" collapsed="false">
      <c r="A896" s="98" t="s">
        <v>1275</v>
      </c>
      <c r="B896" s="109"/>
      <c r="C896" s="99" t="s">
        <v>29</v>
      </c>
      <c r="D896" s="87" t="n">
        <v>16</v>
      </c>
      <c r="E896" s="88" t="n">
        <v>5</v>
      </c>
      <c r="F896" s="89" t="n">
        <f aca="false">G896*130</f>
        <v>134</v>
      </c>
      <c r="G896" s="100" t="n">
        <v>1.03</v>
      </c>
      <c r="H896" s="91" t="n">
        <v>1</v>
      </c>
      <c r="I896" s="92" t="s">
        <v>30</v>
      </c>
      <c r="J896" s="101" t="s">
        <v>1276</v>
      </c>
      <c r="K896" s="102" t="s">
        <v>283</v>
      </c>
      <c r="L896" s="95" t="s">
        <v>441</v>
      </c>
      <c r="M896" s="135" t="n">
        <v>64</v>
      </c>
      <c r="N896" s="97" t="n">
        <f aca="false">(D896*G896)*B896</f>
        <v>0</v>
      </c>
    </row>
    <row r="897" customFormat="false" ht="12.75" hidden="false" customHeight="false" outlineLevel="0" collapsed="false">
      <c r="A897" s="98" t="s">
        <v>1277</v>
      </c>
      <c r="B897" s="109"/>
      <c r="C897" s="99" t="s">
        <v>29</v>
      </c>
      <c r="D897" s="87" t="n">
        <v>16</v>
      </c>
      <c r="E897" s="88" t="n">
        <v>5</v>
      </c>
      <c r="F897" s="89" t="n">
        <f aca="false">G897*130</f>
        <v>152</v>
      </c>
      <c r="G897" s="100" t="n">
        <v>1.17</v>
      </c>
      <c r="H897" s="91" t="n">
        <v>1</v>
      </c>
      <c r="I897" s="92" t="s">
        <v>30</v>
      </c>
      <c r="J897" s="101" t="s">
        <v>1276</v>
      </c>
      <c r="K897" s="102" t="s">
        <v>550</v>
      </c>
      <c r="L897" s="95" t="s">
        <v>441</v>
      </c>
      <c r="M897" s="135" t="n">
        <v>64</v>
      </c>
      <c r="N897" s="97" t="n">
        <f aca="false">(D897*G897)*B897</f>
        <v>0</v>
      </c>
    </row>
    <row r="898" customFormat="false" ht="12.75" hidden="false" customHeight="false" outlineLevel="0" collapsed="false">
      <c r="A898" s="98" t="s">
        <v>1278</v>
      </c>
      <c r="B898" s="109"/>
      <c r="C898" s="99" t="s">
        <v>29</v>
      </c>
      <c r="D898" s="87" t="n">
        <v>16</v>
      </c>
      <c r="E898" s="88" t="n">
        <v>5</v>
      </c>
      <c r="F898" s="89" t="n">
        <f aca="false">G898*130</f>
        <v>130</v>
      </c>
      <c r="G898" s="100" t="n">
        <v>1</v>
      </c>
      <c r="H898" s="91" t="n">
        <v>1</v>
      </c>
      <c r="I898" s="92" t="s">
        <v>30</v>
      </c>
      <c r="J898" s="101" t="s">
        <v>1276</v>
      </c>
      <c r="K898" s="102" t="s">
        <v>1279</v>
      </c>
      <c r="L898" s="95" t="s">
        <v>441</v>
      </c>
      <c r="M898" s="135" t="n">
        <v>64</v>
      </c>
      <c r="N898" s="97" t="n">
        <f aca="false">(D898*G898)*B898</f>
        <v>0</v>
      </c>
    </row>
    <row r="899" customFormat="false" ht="12.75" hidden="false" customHeight="false" outlineLevel="0" collapsed="false">
      <c r="A899" s="98" t="s">
        <v>1280</v>
      </c>
      <c r="B899" s="242"/>
      <c r="C899" s="99" t="s">
        <v>29</v>
      </c>
      <c r="D899" s="87" t="n">
        <v>16</v>
      </c>
      <c r="E899" s="88" t="n">
        <v>5</v>
      </c>
      <c r="F899" s="89" t="n">
        <f aca="false">G899*130</f>
        <v>143</v>
      </c>
      <c r="G899" s="100" t="n">
        <v>1.1</v>
      </c>
      <c r="H899" s="91" t="n">
        <v>1</v>
      </c>
      <c r="I899" s="92" t="s">
        <v>30</v>
      </c>
      <c r="J899" s="101" t="s">
        <v>1281</v>
      </c>
      <c r="K899" s="102" t="s">
        <v>230</v>
      </c>
      <c r="L899" s="95" t="s">
        <v>441</v>
      </c>
      <c r="M899" s="135" t="n">
        <v>64</v>
      </c>
      <c r="N899" s="97" t="n">
        <f aca="false">(D899*G899)*B899</f>
        <v>0</v>
      </c>
    </row>
    <row r="900" customFormat="false" ht="12.75" hidden="false" customHeight="false" outlineLevel="0" collapsed="false">
      <c r="A900" s="98" t="s">
        <v>1282</v>
      </c>
      <c r="B900" s="242"/>
      <c r="C900" s="99" t="s">
        <v>29</v>
      </c>
      <c r="D900" s="87" t="n">
        <v>16</v>
      </c>
      <c r="E900" s="88" t="n">
        <v>5</v>
      </c>
      <c r="F900" s="89" t="n">
        <f aca="false">G900*130</f>
        <v>161</v>
      </c>
      <c r="G900" s="100" t="n">
        <v>1.24</v>
      </c>
      <c r="H900" s="91" t="n">
        <v>1</v>
      </c>
      <c r="I900" s="92" t="s">
        <v>30</v>
      </c>
      <c r="J900" s="101" t="s">
        <v>1281</v>
      </c>
      <c r="K900" s="102" t="s">
        <v>834</v>
      </c>
      <c r="L900" s="95" t="s">
        <v>441</v>
      </c>
      <c r="M900" s="135" t="n">
        <v>65</v>
      </c>
      <c r="N900" s="97" t="n">
        <f aca="false">(D900*G900)*B900</f>
        <v>0</v>
      </c>
    </row>
    <row r="901" customFormat="false" ht="12.75" hidden="false" customHeight="false" outlineLevel="0" collapsed="false">
      <c r="A901" s="98" t="s">
        <v>1283</v>
      </c>
      <c r="B901" s="242"/>
      <c r="C901" s="99" t="s">
        <v>29</v>
      </c>
      <c r="D901" s="87" t="n">
        <v>16</v>
      </c>
      <c r="E901" s="88" t="n">
        <v>5</v>
      </c>
      <c r="F901" s="89" t="n">
        <f aca="false">G901*130</f>
        <v>153</v>
      </c>
      <c r="G901" s="100" t="n">
        <v>1.18</v>
      </c>
      <c r="H901" s="91" t="n">
        <v>1</v>
      </c>
      <c r="I901" s="92" t="s">
        <v>30</v>
      </c>
      <c r="J901" s="101" t="s">
        <v>1284</v>
      </c>
      <c r="K901" s="102" t="s">
        <v>1285</v>
      </c>
      <c r="L901" s="95" t="s">
        <v>441</v>
      </c>
      <c r="M901" s="135" t="n">
        <v>65</v>
      </c>
      <c r="N901" s="97" t="n">
        <f aca="false">(D901*G901)*B901</f>
        <v>0</v>
      </c>
    </row>
    <row r="902" customFormat="false" ht="12.75" hidden="false" customHeight="false" outlineLevel="0" collapsed="false">
      <c r="A902" s="98" t="s">
        <v>1286</v>
      </c>
      <c r="B902" s="242"/>
      <c r="C902" s="99" t="s">
        <v>29</v>
      </c>
      <c r="D902" s="87" t="n">
        <v>16</v>
      </c>
      <c r="E902" s="88" t="n">
        <v>5</v>
      </c>
      <c r="F902" s="89" t="n">
        <f aca="false">G902*130</f>
        <v>134</v>
      </c>
      <c r="G902" s="100" t="n">
        <v>1.03</v>
      </c>
      <c r="H902" s="91" t="n">
        <v>1</v>
      </c>
      <c r="I902" s="92" t="s">
        <v>30</v>
      </c>
      <c r="J902" s="101" t="s">
        <v>1281</v>
      </c>
      <c r="K902" s="102" t="s">
        <v>1287</v>
      </c>
      <c r="L902" s="95" t="s">
        <v>441</v>
      </c>
      <c r="M902" s="135" t="n">
        <v>65</v>
      </c>
      <c r="N902" s="97" t="n">
        <f aca="false">(D902*G902)*B902</f>
        <v>0</v>
      </c>
    </row>
    <row r="903" customFormat="false" ht="12.75" hidden="false" customHeight="false" outlineLevel="0" collapsed="false">
      <c r="A903" s="98" t="s">
        <v>1288</v>
      </c>
      <c r="B903" s="242"/>
      <c r="C903" s="99" t="s">
        <v>29</v>
      </c>
      <c r="D903" s="87" t="n">
        <v>16</v>
      </c>
      <c r="E903" s="88" t="n">
        <v>5</v>
      </c>
      <c r="F903" s="89" t="n">
        <f aca="false">G903*130</f>
        <v>130</v>
      </c>
      <c r="G903" s="100" t="n">
        <v>1</v>
      </c>
      <c r="H903" s="91" t="n">
        <v>1</v>
      </c>
      <c r="I903" s="92" t="s">
        <v>30</v>
      </c>
      <c r="J903" s="101" t="s">
        <v>1281</v>
      </c>
      <c r="K903" s="102" t="s">
        <v>1289</v>
      </c>
      <c r="L903" s="95" t="s">
        <v>441</v>
      </c>
      <c r="M903" s="135" t="n">
        <v>65</v>
      </c>
      <c r="N903" s="97" t="n">
        <f aca="false">(D903*G903)*B903</f>
        <v>0</v>
      </c>
    </row>
    <row r="904" customFormat="false" ht="12.75" hidden="false" customHeight="false" outlineLevel="0" collapsed="false">
      <c r="A904" s="98" t="s">
        <v>1290</v>
      </c>
      <c r="B904" s="109"/>
      <c r="C904" s="99" t="s">
        <v>29</v>
      </c>
      <c r="D904" s="87" t="n">
        <v>16</v>
      </c>
      <c r="E904" s="88" t="n">
        <v>5</v>
      </c>
      <c r="F904" s="89" t="n">
        <f aca="false">G904*130</f>
        <v>130</v>
      </c>
      <c r="G904" s="100" t="n">
        <v>1</v>
      </c>
      <c r="H904" s="91" t="n">
        <v>1</v>
      </c>
      <c r="I904" s="92" t="s">
        <v>30</v>
      </c>
      <c r="J904" s="101" t="s">
        <v>1281</v>
      </c>
      <c r="K904" s="102" t="s">
        <v>1291</v>
      </c>
      <c r="L904" s="95" t="s">
        <v>441</v>
      </c>
      <c r="M904" s="135" t="n">
        <v>65</v>
      </c>
      <c r="N904" s="97" t="n">
        <f aca="false">(D904*G904)*B904</f>
        <v>0</v>
      </c>
    </row>
    <row r="905" customFormat="false" ht="12.75" hidden="false" customHeight="false" outlineLevel="0" collapsed="false">
      <c r="A905" s="98" t="s">
        <v>1292</v>
      </c>
      <c r="B905" s="242"/>
      <c r="C905" s="99" t="s">
        <v>29</v>
      </c>
      <c r="D905" s="87" t="n">
        <v>16</v>
      </c>
      <c r="E905" s="88" t="n">
        <v>5</v>
      </c>
      <c r="F905" s="89" t="n">
        <f aca="false">G905*130</f>
        <v>143</v>
      </c>
      <c r="G905" s="100" t="n">
        <v>1.1</v>
      </c>
      <c r="H905" s="91" t="n">
        <v>1</v>
      </c>
      <c r="I905" s="92" t="s">
        <v>30</v>
      </c>
      <c r="J905" s="101" t="s">
        <v>1281</v>
      </c>
      <c r="K905" s="102" t="s">
        <v>1293</v>
      </c>
      <c r="L905" s="95" t="s">
        <v>441</v>
      </c>
      <c r="M905" s="135" t="n">
        <v>65</v>
      </c>
      <c r="N905" s="97" t="n">
        <f aca="false">(D905*G905)*B905</f>
        <v>0</v>
      </c>
    </row>
    <row r="906" customFormat="false" ht="12.75" hidden="false" customHeight="false" outlineLevel="0" collapsed="false">
      <c r="A906" s="98" t="s">
        <v>1294</v>
      </c>
      <c r="B906" s="242"/>
      <c r="C906" s="99" t="s">
        <v>29</v>
      </c>
      <c r="D906" s="87" t="n">
        <v>16</v>
      </c>
      <c r="E906" s="88" t="n">
        <v>5</v>
      </c>
      <c r="F906" s="89" t="n">
        <f aca="false">G906*130</f>
        <v>135</v>
      </c>
      <c r="G906" s="100" t="n">
        <v>1.04</v>
      </c>
      <c r="H906" s="91" t="n">
        <v>1</v>
      </c>
      <c r="I906" s="92" t="s">
        <v>30</v>
      </c>
      <c r="J906" s="101" t="s">
        <v>1281</v>
      </c>
      <c r="K906" s="102" t="s">
        <v>65</v>
      </c>
      <c r="L906" s="95" t="s">
        <v>441</v>
      </c>
      <c r="M906" s="135" t="n">
        <v>65</v>
      </c>
      <c r="N906" s="97" t="n">
        <f aca="false">(D906*G906)*B906</f>
        <v>0</v>
      </c>
    </row>
    <row r="907" customFormat="false" ht="12.75" hidden="false" customHeight="false" outlineLevel="0" collapsed="false">
      <c r="A907" s="76"/>
      <c r="B907" s="77"/>
      <c r="C907" s="78"/>
      <c r="D907" s="78"/>
      <c r="E907" s="77"/>
      <c r="F907" s="89" t="n">
        <f aca="false">G907*130</f>
        <v>0</v>
      </c>
      <c r="G907" s="80"/>
      <c r="H907" s="81"/>
      <c r="I907" s="82"/>
      <c r="J907" s="77"/>
      <c r="K907" s="80" t="s">
        <v>93</v>
      </c>
      <c r="L907" s="77"/>
      <c r="M907" s="83"/>
      <c r="N907" s="84" t="s">
        <v>5</v>
      </c>
    </row>
    <row r="908" customFormat="false" ht="12.75" hidden="false" customHeight="false" outlineLevel="0" collapsed="false">
      <c r="A908" s="98" t="s">
        <v>1295</v>
      </c>
      <c r="B908" s="109"/>
      <c r="C908" s="99" t="s">
        <v>29</v>
      </c>
      <c r="D908" s="87" t="n">
        <v>16</v>
      </c>
      <c r="E908" s="88" t="n">
        <v>5</v>
      </c>
      <c r="F908" s="89" t="n">
        <f aca="false">G908*130</f>
        <v>112</v>
      </c>
      <c r="G908" s="90" t="n">
        <v>0.86</v>
      </c>
      <c r="H908" s="91" t="n">
        <v>1</v>
      </c>
      <c r="I908" s="92" t="s">
        <v>30</v>
      </c>
      <c r="J908" s="101" t="s">
        <v>95</v>
      </c>
      <c r="K908" s="102" t="s">
        <v>313</v>
      </c>
      <c r="L908" s="136" t="s">
        <v>103</v>
      </c>
      <c r="M908" s="135" t="n">
        <v>65</v>
      </c>
      <c r="N908" s="97" t="n">
        <f aca="false">(D908*G908)*B908</f>
        <v>0</v>
      </c>
    </row>
    <row r="909" customFormat="false" ht="12.75" hidden="false" customHeight="false" outlineLevel="0" collapsed="false">
      <c r="A909" s="98" t="s">
        <v>1296</v>
      </c>
      <c r="B909" s="109"/>
      <c r="C909" s="99" t="s">
        <v>29</v>
      </c>
      <c r="D909" s="87" t="n">
        <v>16</v>
      </c>
      <c r="E909" s="88" t="n">
        <v>5</v>
      </c>
      <c r="F909" s="89" t="n">
        <f aca="false">G909*130</f>
        <v>126</v>
      </c>
      <c r="G909" s="90" t="n">
        <v>0.97</v>
      </c>
      <c r="H909" s="91" t="n">
        <v>1</v>
      </c>
      <c r="I909" s="92" t="s">
        <v>30</v>
      </c>
      <c r="J909" s="101" t="s">
        <v>101</v>
      </c>
      <c r="K909" s="102" t="s">
        <v>107</v>
      </c>
      <c r="L909" s="136" t="s">
        <v>569</v>
      </c>
      <c r="M909" s="135" t="n">
        <v>65</v>
      </c>
      <c r="N909" s="97" t="n">
        <f aca="false">(D909*G909)*B909</f>
        <v>0</v>
      </c>
    </row>
    <row r="910" customFormat="false" ht="12.75" hidden="false" customHeight="false" outlineLevel="0" collapsed="false">
      <c r="A910" s="98" t="s">
        <v>1297</v>
      </c>
      <c r="B910" s="109"/>
      <c r="C910" s="99" t="s">
        <v>29</v>
      </c>
      <c r="D910" s="87" t="n">
        <v>16</v>
      </c>
      <c r="E910" s="88" t="n">
        <v>5</v>
      </c>
      <c r="F910" s="89" t="n">
        <f aca="false">G910*130</f>
        <v>116</v>
      </c>
      <c r="G910" s="90" t="n">
        <v>0.89</v>
      </c>
      <c r="H910" s="91" t="n">
        <v>1</v>
      </c>
      <c r="I910" s="92" t="s">
        <v>30</v>
      </c>
      <c r="J910" s="101" t="s">
        <v>101</v>
      </c>
      <c r="K910" s="102" t="s">
        <v>105</v>
      </c>
      <c r="L910" s="136" t="s">
        <v>569</v>
      </c>
      <c r="M910" s="135" t="n">
        <v>65</v>
      </c>
      <c r="N910" s="97" t="n">
        <f aca="false">(D910*G910)*B910</f>
        <v>0</v>
      </c>
    </row>
    <row r="911" customFormat="false" ht="12.75" hidden="false" customHeight="false" outlineLevel="0" collapsed="false">
      <c r="A911" s="98" t="s">
        <v>1298</v>
      </c>
      <c r="B911" s="109"/>
      <c r="C911" s="99" t="s">
        <v>29</v>
      </c>
      <c r="D911" s="87" t="n">
        <v>16</v>
      </c>
      <c r="E911" s="88" t="n">
        <v>5</v>
      </c>
      <c r="F911" s="89" t="n">
        <f aca="false">G911*130</f>
        <v>139</v>
      </c>
      <c r="G911" s="90" t="n">
        <v>1.07</v>
      </c>
      <c r="H911" s="91" t="n">
        <v>1</v>
      </c>
      <c r="I911" s="92" t="s">
        <v>30</v>
      </c>
      <c r="J911" s="101" t="s">
        <v>101</v>
      </c>
      <c r="K911" s="102" t="s">
        <v>1299</v>
      </c>
      <c r="L911" s="136" t="s">
        <v>569</v>
      </c>
      <c r="M911" s="135" t="n">
        <v>65</v>
      </c>
      <c r="N911" s="97" t="n">
        <f aca="false">(D911*G911)*B911</f>
        <v>0</v>
      </c>
    </row>
    <row r="912" customFormat="false" ht="12.75" hidden="false" customHeight="false" outlineLevel="0" collapsed="false">
      <c r="A912" s="98" t="s">
        <v>1300</v>
      </c>
      <c r="B912" s="109"/>
      <c r="C912" s="99" t="s">
        <v>29</v>
      </c>
      <c r="D912" s="87" t="n">
        <v>16</v>
      </c>
      <c r="E912" s="88" t="n">
        <v>5</v>
      </c>
      <c r="F912" s="89" t="n">
        <f aca="false">G912*130</f>
        <v>148</v>
      </c>
      <c r="G912" s="90" t="n">
        <v>1.14</v>
      </c>
      <c r="H912" s="91" t="n">
        <v>1</v>
      </c>
      <c r="I912" s="92" t="s">
        <v>30</v>
      </c>
      <c r="J912" s="101" t="s">
        <v>101</v>
      </c>
      <c r="K912" s="107" t="s">
        <v>296</v>
      </c>
      <c r="L912" s="136" t="s">
        <v>569</v>
      </c>
      <c r="M912" s="135" t="n">
        <v>65</v>
      </c>
      <c r="N912" s="97" t="n">
        <f aca="false">(D912*G912)*B912</f>
        <v>0</v>
      </c>
    </row>
    <row r="913" customFormat="false" ht="12.75" hidden="false" customHeight="false" outlineLevel="0" collapsed="false">
      <c r="A913" s="98" t="s">
        <v>1301</v>
      </c>
      <c r="B913" s="109"/>
      <c r="C913" s="99" t="s">
        <v>29</v>
      </c>
      <c r="D913" s="87" t="n">
        <v>16</v>
      </c>
      <c r="E913" s="88" t="n">
        <v>5</v>
      </c>
      <c r="F913" s="89" t="n">
        <f aca="false">G913*130</f>
        <v>121</v>
      </c>
      <c r="G913" s="90" t="n">
        <v>0.93</v>
      </c>
      <c r="H913" s="91" t="n">
        <v>1</v>
      </c>
      <c r="I913" s="92" t="s">
        <v>30</v>
      </c>
      <c r="J913" s="101" t="s">
        <v>60</v>
      </c>
      <c r="K913" s="102" t="s">
        <v>585</v>
      </c>
      <c r="L913" s="136" t="s">
        <v>569</v>
      </c>
      <c r="M913" s="135" t="n">
        <v>65</v>
      </c>
      <c r="N913" s="97" t="n">
        <f aca="false">(D913*G913)*B913</f>
        <v>0</v>
      </c>
    </row>
    <row r="914" customFormat="false" ht="12.75" hidden="false" customHeight="false" outlineLevel="0" collapsed="false">
      <c r="A914" s="98" t="s">
        <v>1302</v>
      </c>
      <c r="B914" s="109"/>
      <c r="C914" s="99" t="s">
        <v>29</v>
      </c>
      <c r="D914" s="87" t="n">
        <v>16</v>
      </c>
      <c r="E914" s="88" t="n">
        <v>5</v>
      </c>
      <c r="F914" s="89" t="n">
        <f aca="false">G914*130</f>
        <v>143</v>
      </c>
      <c r="G914" s="90" t="n">
        <v>1.1</v>
      </c>
      <c r="H914" s="91" t="n">
        <v>1</v>
      </c>
      <c r="I914" s="92" t="s">
        <v>30</v>
      </c>
      <c r="J914" s="101" t="s">
        <v>60</v>
      </c>
      <c r="K914" s="102" t="s">
        <v>1303</v>
      </c>
      <c r="L914" s="136" t="s">
        <v>569</v>
      </c>
      <c r="M914" s="135" t="n">
        <v>65</v>
      </c>
      <c r="N914" s="97" t="n">
        <f aca="false">(D914*G914)*B914</f>
        <v>0</v>
      </c>
    </row>
    <row r="915" customFormat="false" ht="12.75" hidden="false" customHeight="false" outlineLevel="0" collapsed="false">
      <c r="A915" s="98" t="s">
        <v>1304</v>
      </c>
      <c r="B915" s="109"/>
      <c r="C915" s="99" t="s">
        <v>29</v>
      </c>
      <c r="D915" s="87" t="n">
        <v>16</v>
      </c>
      <c r="E915" s="88" t="n">
        <v>5</v>
      </c>
      <c r="F915" s="89" t="n">
        <f aca="false">G915*130</f>
        <v>139</v>
      </c>
      <c r="G915" s="90" t="n">
        <v>1.07</v>
      </c>
      <c r="H915" s="91" t="n">
        <v>1</v>
      </c>
      <c r="I915" s="92" t="s">
        <v>30</v>
      </c>
      <c r="J915" s="101" t="s">
        <v>305</v>
      </c>
      <c r="K915" s="102" t="s">
        <v>589</v>
      </c>
      <c r="L915" s="136" t="s">
        <v>569</v>
      </c>
      <c r="M915" s="135" t="n">
        <v>65</v>
      </c>
      <c r="N915" s="97" t="n">
        <f aca="false">(D915*G915)*B915</f>
        <v>0</v>
      </c>
    </row>
    <row r="916" customFormat="false" ht="12.75" hidden="false" customHeight="false" outlineLevel="0" collapsed="false">
      <c r="A916" s="98" t="s">
        <v>1305</v>
      </c>
      <c r="B916" s="109"/>
      <c r="C916" s="99" t="s">
        <v>29</v>
      </c>
      <c r="D916" s="87" t="n">
        <v>16</v>
      </c>
      <c r="E916" s="88" t="n">
        <v>5</v>
      </c>
      <c r="F916" s="89" t="n">
        <f aca="false">G916*130</f>
        <v>139</v>
      </c>
      <c r="G916" s="100" t="n">
        <v>1.07</v>
      </c>
      <c r="H916" s="91" t="n">
        <v>1</v>
      </c>
      <c r="I916" s="92" t="s">
        <v>30</v>
      </c>
      <c r="J916" s="101" t="s">
        <v>305</v>
      </c>
      <c r="K916" s="102" t="s">
        <v>111</v>
      </c>
      <c r="L916" s="136" t="s">
        <v>569</v>
      </c>
      <c r="M916" s="135" t="n">
        <v>65</v>
      </c>
      <c r="N916" s="97" t="n">
        <f aca="false">(D916*G916)*B916</f>
        <v>0</v>
      </c>
    </row>
    <row r="917" customFormat="false" ht="12.75" hidden="false" customHeight="false" outlineLevel="0" collapsed="false">
      <c r="A917" s="98" t="s">
        <v>1306</v>
      </c>
      <c r="B917" s="109"/>
      <c r="C917" s="99" t="s">
        <v>29</v>
      </c>
      <c r="D917" s="87" t="n">
        <v>16</v>
      </c>
      <c r="E917" s="88" t="n">
        <v>5</v>
      </c>
      <c r="F917" s="89" t="n">
        <f aca="false">G917*130</f>
        <v>153</v>
      </c>
      <c r="G917" s="100" t="n">
        <v>1.18</v>
      </c>
      <c r="H917" s="91" t="n">
        <v>1</v>
      </c>
      <c r="I917" s="92" t="s">
        <v>30</v>
      </c>
      <c r="J917" s="101" t="s">
        <v>305</v>
      </c>
      <c r="K917" s="102" t="s">
        <v>1307</v>
      </c>
      <c r="L917" s="136" t="s">
        <v>569</v>
      </c>
      <c r="M917" s="135" t="n">
        <v>66</v>
      </c>
      <c r="N917" s="97" t="n">
        <f aca="false">(D917*G917)*B917</f>
        <v>0</v>
      </c>
    </row>
    <row r="918" customFormat="false" ht="12.75" hidden="false" customHeight="false" outlineLevel="0" collapsed="false">
      <c r="A918" s="98" t="s">
        <v>1308</v>
      </c>
      <c r="B918" s="109"/>
      <c r="C918" s="99" t="s">
        <v>29</v>
      </c>
      <c r="D918" s="87" t="n">
        <v>16</v>
      </c>
      <c r="E918" s="88" t="n">
        <v>5</v>
      </c>
      <c r="F918" s="89" t="n">
        <f aca="false">G918*130</f>
        <v>143</v>
      </c>
      <c r="G918" s="100" t="n">
        <v>1.1</v>
      </c>
      <c r="H918" s="91" t="n">
        <v>1</v>
      </c>
      <c r="I918" s="92" t="s">
        <v>30</v>
      </c>
      <c r="J918" s="101" t="s">
        <v>305</v>
      </c>
      <c r="K918" s="102" t="s">
        <v>306</v>
      </c>
      <c r="L918" s="136" t="s">
        <v>569</v>
      </c>
      <c r="M918" s="135" t="n">
        <v>66</v>
      </c>
      <c r="N918" s="97" t="n">
        <f aca="false">(D918*G918)*B918</f>
        <v>0</v>
      </c>
    </row>
    <row r="919" customFormat="false" ht="12.75" hidden="false" customHeight="false" outlineLevel="0" collapsed="false">
      <c r="A919" s="98" t="s">
        <v>1309</v>
      </c>
      <c r="B919" s="109"/>
      <c r="C919" s="99" t="s">
        <v>29</v>
      </c>
      <c r="D919" s="87" t="n">
        <v>16</v>
      </c>
      <c r="E919" s="88" t="n">
        <v>5</v>
      </c>
      <c r="F919" s="89" t="n">
        <f aca="false">G919*130</f>
        <v>148</v>
      </c>
      <c r="G919" s="100" t="n">
        <v>1.14</v>
      </c>
      <c r="H919" s="91" t="n">
        <v>1</v>
      </c>
      <c r="I919" s="92" t="s">
        <v>30</v>
      </c>
      <c r="J919" s="101" t="s">
        <v>305</v>
      </c>
      <c r="K919" s="102" t="s">
        <v>1310</v>
      </c>
      <c r="L919" s="136" t="s">
        <v>569</v>
      </c>
      <c r="M919" s="135" t="n">
        <v>66</v>
      </c>
      <c r="N919" s="97" t="n">
        <f aca="false">(D919*G919)*B919</f>
        <v>0</v>
      </c>
    </row>
    <row r="920" customFormat="false" ht="12.75" hidden="false" customHeight="false" outlineLevel="0" collapsed="false">
      <c r="A920" s="98" t="s">
        <v>1311</v>
      </c>
      <c r="B920" s="109"/>
      <c r="C920" s="99" t="s">
        <v>29</v>
      </c>
      <c r="D920" s="87" t="n">
        <v>16</v>
      </c>
      <c r="E920" s="88" t="n">
        <v>5</v>
      </c>
      <c r="F920" s="89" t="n">
        <f aca="false">G920*130</f>
        <v>148</v>
      </c>
      <c r="G920" s="100" t="n">
        <v>1.14</v>
      </c>
      <c r="H920" s="91" t="n">
        <v>1</v>
      </c>
      <c r="I920" s="92" t="s">
        <v>30</v>
      </c>
      <c r="J920" s="101" t="s">
        <v>305</v>
      </c>
      <c r="K920" s="102" t="s">
        <v>1312</v>
      </c>
      <c r="L920" s="136" t="s">
        <v>569</v>
      </c>
      <c r="M920" s="135" t="n">
        <v>66</v>
      </c>
      <c r="N920" s="97" t="n">
        <f aca="false">(D920*G920)*B920</f>
        <v>0</v>
      </c>
    </row>
    <row r="921" customFormat="false" ht="12.75" hidden="false" customHeight="false" outlineLevel="0" collapsed="false">
      <c r="A921" s="76"/>
      <c r="B921" s="77"/>
      <c r="C921" s="78"/>
      <c r="D921" s="78"/>
      <c r="E921" s="77"/>
      <c r="F921" s="89" t="n">
        <f aca="false">G921*130</f>
        <v>0</v>
      </c>
      <c r="G921" s="80"/>
      <c r="H921" s="81"/>
      <c r="I921" s="82"/>
      <c r="J921" s="77"/>
      <c r="K921" s="80" t="s">
        <v>112</v>
      </c>
      <c r="L921" s="77"/>
      <c r="M921" s="83"/>
      <c r="N921" s="84" t="s">
        <v>5</v>
      </c>
    </row>
    <row r="922" customFormat="false" ht="12.75" hidden="false" customHeight="false" outlineLevel="0" collapsed="false">
      <c r="A922" s="98" t="s">
        <v>1313</v>
      </c>
      <c r="B922" s="109"/>
      <c r="C922" s="99" t="s">
        <v>29</v>
      </c>
      <c r="D922" s="87" t="n">
        <v>16</v>
      </c>
      <c r="E922" s="88" t="n">
        <v>3</v>
      </c>
      <c r="F922" s="89" t="n">
        <f aca="false">G922*130</f>
        <v>143</v>
      </c>
      <c r="G922" s="100" t="n">
        <v>1.1</v>
      </c>
      <c r="H922" s="91" t="n">
        <v>1</v>
      </c>
      <c r="I922" s="92" t="s">
        <v>30</v>
      </c>
      <c r="J922" s="101"/>
      <c r="K922" s="102" t="s">
        <v>608</v>
      </c>
      <c r="L922" s="136" t="s">
        <v>606</v>
      </c>
      <c r="M922" s="135" t="n">
        <v>66</v>
      </c>
      <c r="N922" s="97" t="n">
        <f aca="false">(D922*G922)*B922</f>
        <v>0</v>
      </c>
    </row>
    <row r="923" customFormat="false" ht="12.75" hidden="false" customHeight="false" outlineLevel="0" collapsed="false">
      <c r="A923" s="98" t="s">
        <v>1314</v>
      </c>
      <c r="B923" s="109"/>
      <c r="C923" s="99" t="s">
        <v>29</v>
      </c>
      <c r="D923" s="87" t="n">
        <v>16</v>
      </c>
      <c r="E923" s="88" t="n">
        <v>3</v>
      </c>
      <c r="F923" s="89" t="n">
        <f aca="false">G923*130</f>
        <v>143</v>
      </c>
      <c r="G923" s="100" t="n">
        <v>1.1</v>
      </c>
      <c r="H923" s="91" t="n">
        <v>1</v>
      </c>
      <c r="I923" s="92" t="s">
        <v>30</v>
      </c>
      <c r="J923" s="101"/>
      <c r="K923" s="102" t="s">
        <v>338</v>
      </c>
      <c r="L923" s="136" t="s">
        <v>606</v>
      </c>
      <c r="M923" s="135" t="n">
        <v>66</v>
      </c>
      <c r="N923" s="97" t="n">
        <f aca="false">(D923*G923)*B923</f>
        <v>0</v>
      </c>
    </row>
    <row r="924" customFormat="false" ht="12.75" hidden="false" customHeight="false" outlineLevel="0" collapsed="false">
      <c r="A924" s="98" t="s">
        <v>1315</v>
      </c>
      <c r="B924" s="109"/>
      <c r="C924" s="99" t="s">
        <v>29</v>
      </c>
      <c r="D924" s="87" t="n">
        <v>16</v>
      </c>
      <c r="E924" s="88" t="n">
        <v>3</v>
      </c>
      <c r="F924" s="89" t="n">
        <f aca="false">G924*130</f>
        <v>147</v>
      </c>
      <c r="G924" s="100" t="n">
        <v>1.13</v>
      </c>
      <c r="H924" s="91" t="n">
        <v>1</v>
      </c>
      <c r="I924" s="92" t="s">
        <v>30</v>
      </c>
      <c r="J924" s="101"/>
      <c r="K924" s="102" t="s">
        <v>121</v>
      </c>
      <c r="L924" s="136" t="s">
        <v>606</v>
      </c>
      <c r="M924" s="135" t="n">
        <v>66</v>
      </c>
      <c r="N924" s="97" t="n">
        <f aca="false">(D924*G924)*B924</f>
        <v>0</v>
      </c>
    </row>
    <row r="925" customFormat="false" ht="12.75" hidden="false" customHeight="false" outlineLevel="0" collapsed="false">
      <c r="A925" s="98" t="s">
        <v>1316</v>
      </c>
      <c r="B925" s="109"/>
      <c r="C925" s="99" t="s">
        <v>29</v>
      </c>
      <c r="D925" s="87" t="n">
        <v>16</v>
      </c>
      <c r="E925" s="88" t="n">
        <v>3</v>
      </c>
      <c r="F925" s="89" t="n">
        <f aca="false">G925*130</f>
        <v>138</v>
      </c>
      <c r="G925" s="90" t="n">
        <v>1.06</v>
      </c>
      <c r="H925" s="91" t="n">
        <v>1</v>
      </c>
      <c r="I925" s="92" t="s">
        <v>30</v>
      </c>
      <c r="J925" s="101"/>
      <c r="K925" s="102" t="s">
        <v>336</v>
      </c>
      <c r="L925" s="136" t="s">
        <v>606</v>
      </c>
      <c r="M925" s="135" t="n">
        <v>66</v>
      </c>
      <c r="N925" s="97" t="n">
        <f aca="false">(D925*G925)*B925</f>
        <v>0</v>
      </c>
    </row>
    <row r="926" customFormat="false" ht="12.75" hidden="false" customHeight="false" outlineLevel="0" collapsed="false">
      <c r="A926" s="98" t="s">
        <v>1317</v>
      </c>
      <c r="B926" s="109"/>
      <c r="C926" s="99" t="s">
        <v>29</v>
      </c>
      <c r="D926" s="87" t="n">
        <v>16</v>
      </c>
      <c r="E926" s="88" t="n">
        <v>3</v>
      </c>
      <c r="F926" s="89" t="n">
        <f aca="false">G926*130</f>
        <v>138</v>
      </c>
      <c r="G926" s="90" t="n">
        <v>1.06</v>
      </c>
      <c r="H926" s="91" t="n">
        <v>1</v>
      </c>
      <c r="I926" s="92" t="s">
        <v>30</v>
      </c>
      <c r="J926" s="101"/>
      <c r="K926" s="102" t="s">
        <v>125</v>
      </c>
      <c r="L926" s="136" t="s">
        <v>606</v>
      </c>
      <c r="M926" s="135" t="n">
        <v>66</v>
      </c>
      <c r="N926" s="97" t="n">
        <f aca="false">(D926*G926)*B926</f>
        <v>0</v>
      </c>
    </row>
    <row r="927" customFormat="false" ht="12.75" hidden="false" customHeight="false" outlineLevel="0" collapsed="false">
      <c r="A927" s="98" t="s">
        <v>1318</v>
      </c>
      <c r="B927" s="109"/>
      <c r="C927" s="99" t="s">
        <v>29</v>
      </c>
      <c r="D927" s="87" t="n">
        <v>16</v>
      </c>
      <c r="E927" s="88" t="n">
        <v>3</v>
      </c>
      <c r="F927" s="89" t="n">
        <f aca="false">G927*130</f>
        <v>140</v>
      </c>
      <c r="G927" s="90" t="n">
        <v>1.08</v>
      </c>
      <c r="H927" s="91" t="n">
        <v>1</v>
      </c>
      <c r="I927" s="92" t="s">
        <v>30</v>
      </c>
      <c r="J927" s="101"/>
      <c r="K927" s="102" t="s">
        <v>123</v>
      </c>
      <c r="L927" s="136" t="s">
        <v>606</v>
      </c>
      <c r="M927" s="135" t="n">
        <v>66</v>
      </c>
      <c r="N927" s="97" t="n">
        <f aca="false">(D927*G927)*B927</f>
        <v>0</v>
      </c>
    </row>
    <row r="928" customFormat="false" ht="12.75" hidden="false" customHeight="false" outlineLevel="0" collapsed="false">
      <c r="A928" s="76"/>
      <c r="B928" s="77"/>
      <c r="C928" s="78"/>
      <c r="D928" s="78"/>
      <c r="E928" s="77"/>
      <c r="F928" s="89" t="n">
        <f aca="false">G928*130</f>
        <v>0</v>
      </c>
      <c r="G928" s="80"/>
      <c r="H928" s="81"/>
      <c r="I928" s="82"/>
      <c r="J928" s="77"/>
      <c r="K928" s="80" t="s">
        <v>347</v>
      </c>
      <c r="L928" s="77"/>
      <c r="M928" s="83"/>
      <c r="N928" s="84" t="s">
        <v>5</v>
      </c>
    </row>
    <row r="929" customFormat="false" ht="12.75" hidden="false" customHeight="false" outlineLevel="0" collapsed="false">
      <c r="A929" s="98" t="s">
        <v>1319</v>
      </c>
      <c r="B929" s="109"/>
      <c r="C929" s="99" t="s">
        <v>29</v>
      </c>
      <c r="D929" s="87" t="n">
        <v>16</v>
      </c>
      <c r="E929" s="88" t="n">
        <v>5</v>
      </c>
      <c r="F929" s="89" t="n">
        <f aca="false">G929*130</f>
        <v>148</v>
      </c>
      <c r="G929" s="90" t="n">
        <v>1.14</v>
      </c>
      <c r="H929" s="91" t="n">
        <v>1</v>
      </c>
      <c r="I929" s="92" t="s">
        <v>30</v>
      </c>
      <c r="J929" s="101"/>
      <c r="K929" s="102" t="s">
        <v>349</v>
      </c>
      <c r="L929" s="136" t="s">
        <v>569</v>
      </c>
      <c r="M929" s="135" t="n">
        <v>66</v>
      </c>
      <c r="N929" s="97" t="n">
        <f aca="false">(D929*G929)*B929</f>
        <v>0</v>
      </c>
    </row>
    <row r="930" customFormat="false" ht="12.75" hidden="false" customHeight="false" outlineLevel="0" collapsed="false">
      <c r="A930" s="76"/>
      <c r="B930" s="77"/>
      <c r="C930" s="78"/>
      <c r="D930" s="78"/>
      <c r="E930" s="77"/>
      <c r="F930" s="89" t="n">
        <f aca="false">G930*130</f>
        <v>0</v>
      </c>
      <c r="G930" s="80"/>
      <c r="H930" s="81"/>
      <c r="I930" s="82"/>
      <c r="J930" s="77"/>
      <c r="K930" s="80" t="s">
        <v>128</v>
      </c>
      <c r="L930" s="77"/>
      <c r="M930" s="83"/>
      <c r="N930" s="84" t="s">
        <v>5</v>
      </c>
    </row>
    <row r="931" customFormat="false" ht="12.75" hidden="false" customHeight="false" outlineLevel="0" collapsed="false">
      <c r="A931" s="98" t="s">
        <v>1320</v>
      </c>
      <c r="B931" s="86"/>
      <c r="C931" s="99" t="s">
        <v>29</v>
      </c>
      <c r="D931" s="87" t="n">
        <v>16</v>
      </c>
      <c r="E931" s="88" t="n">
        <v>15</v>
      </c>
      <c r="F931" s="89" t="n">
        <f aca="false">G931*130</f>
        <v>163</v>
      </c>
      <c r="G931" s="90" t="n">
        <v>1.25</v>
      </c>
      <c r="H931" s="91" t="n">
        <v>1</v>
      </c>
      <c r="I931" s="92" t="s">
        <v>30</v>
      </c>
      <c r="J931" s="101" t="s">
        <v>326</v>
      </c>
      <c r="K931" s="102" t="s">
        <v>327</v>
      </c>
      <c r="L931" s="136" t="s">
        <v>131</v>
      </c>
      <c r="M931" s="135" t="n">
        <v>66</v>
      </c>
      <c r="N931" s="97" t="n">
        <f aca="false">(D931*G931)*B931</f>
        <v>0</v>
      </c>
    </row>
    <row r="932" customFormat="false" ht="12.75" hidden="false" customHeight="false" outlineLevel="0" collapsed="false">
      <c r="A932" s="98" t="s">
        <v>1321</v>
      </c>
      <c r="B932" s="86"/>
      <c r="C932" s="99" t="s">
        <v>29</v>
      </c>
      <c r="D932" s="87" t="n">
        <v>16</v>
      </c>
      <c r="E932" s="88" t="n">
        <v>10</v>
      </c>
      <c r="F932" s="89" t="n">
        <f aca="false">G932*130</f>
        <v>163</v>
      </c>
      <c r="G932" s="100" t="n">
        <v>1.25</v>
      </c>
      <c r="H932" s="91" t="n">
        <v>1</v>
      </c>
      <c r="I932" s="92" t="s">
        <v>30</v>
      </c>
      <c r="J932" s="101" t="s">
        <v>101</v>
      </c>
      <c r="K932" s="102" t="s">
        <v>1322</v>
      </c>
      <c r="L932" s="136" t="s">
        <v>379</v>
      </c>
      <c r="M932" s="135" t="n">
        <v>66</v>
      </c>
      <c r="N932" s="97" t="n">
        <f aca="false">(D932*G932)*B932</f>
        <v>0</v>
      </c>
    </row>
    <row r="933" customFormat="false" ht="12.75" hidden="false" customHeight="false" outlineLevel="0" collapsed="false">
      <c r="A933" s="98" t="s">
        <v>1323</v>
      </c>
      <c r="B933" s="86"/>
      <c r="C933" s="99" t="s">
        <v>29</v>
      </c>
      <c r="D933" s="87" t="n">
        <v>16</v>
      </c>
      <c r="E933" s="88" t="n">
        <v>10</v>
      </c>
      <c r="F933" s="89" t="n">
        <f aca="false">G933*130</f>
        <v>163</v>
      </c>
      <c r="G933" s="100" t="n">
        <v>1.25</v>
      </c>
      <c r="H933" s="91" t="n">
        <v>1</v>
      </c>
      <c r="I933" s="92" t="s">
        <v>30</v>
      </c>
      <c r="J933" s="101" t="s">
        <v>101</v>
      </c>
      <c r="K933" s="102" t="s">
        <v>1045</v>
      </c>
      <c r="L933" s="136" t="s">
        <v>379</v>
      </c>
      <c r="M933" s="135" t="n">
        <v>66</v>
      </c>
      <c r="N933" s="97" t="n">
        <f aca="false">(D933*G933)*B933</f>
        <v>0</v>
      </c>
    </row>
    <row r="934" customFormat="false" ht="12.75" hidden="false" customHeight="false" outlineLevel="0" collapsed="false">
      <c r="A934" s="98" t="s">
        <v>1324</v>
      </c>
      <c r="B934" s="86"/>
      <c r="C934" s="99" t="s">
        <v>29</v>
      </c>
      <c r="D934" s="87" t="n">
        <v>16</v>
      </c>
      <c r="E934" s="88" t="n">
        <v>10</v>
      </c>
      <c r="F934" s="89" t="n">
        <f aca="false">G934*130</f>
        <v>163</v>
      </c>
      <c r="G934" s="100" t="n">
        <v>1.25</v>
      </c>
      <c r="H934" s="91" t="n">
        <v>1</v>
      </c>
      <c r="I934" s="92" t="s">
        <v>30</v>
      </c>
      <c r="J934" s="101" t="s">
        <v>101</v>
      </c>
      <c r="K934" s="102" t="s">
        <v>645</v>
      </c>
      <c r="L934" s="136" t="s">
        <v>379</v>
      </c>
      <c r="M934" s="135" t="n">
        <v>66</v>
      </c>
      <c r="N934" s="97" t="n">
        <f aca="false">(D934*G934)*B934</f>
        <v>0</v>
      </c>
    </row>
    <row r="935" customFormat="false" ht="12.75" hidden="false" customHeight="false" outlineLevel="0" collapsed="false">
      <c r="A935" s="76"/>
      <c r="B935" s="77"/>
      <c r="C935" s="78"/>
      <c r="D935" s="78"/>
      <c r="E935" s="77"/>
      <c r="F935" s="89" t="n">
        <f aca="false">G935*130</f>
        <v>0</v>
      </c>
      <c r="G935" s="80"/>
      <c r="H935" s="81"/>
      <c r="I935" s="82"/>
      <c r="J935" s="77"/>
      <c r="K935" s="80" t="s">
        <v>137</v>
      </c>
      <c r="L935" s="77"/>
      <c r="M935" s="83"/>
      <c r="N935" s="84" t="s">
        <v>5</v>
      </c>
    </row>
    <row r="936" customFormat="false" ht="12.75" hidden="false" customHeight="false" outlineLevel="0" collapsed="false">
      <c r="A936" s="98" t="s">
        <v>1325</v>
      </c>
      <c r="B936" s="109"/>
      <c r="C936" s="99" t="s">
        <v>29</v>
      </c>
      <c r="D936" s="87" t="n">
        <v>16</v>
      </c>
      <c r="E936" s="88" t="n">
        <v>10</v>
      </c>
      <c r="F936" s="89" t="n">
        <f aca="false">G936*130</f>
        <v>129</v>
      </c>
      <c r="G936" s="90" t="n">
        <v>0.99</v>
      </c>
      <c r="H936" s="91" t="n">
        <v>1</v>
      </c>
      <c r="I936" s="92" t="s">
        <v>30</v>
      </c>
      <c r="J936" s="101"/>
      <c r="K936" s="102" t="s">
        <v>387</v>
      </c>
      <c r="L936" s="136" t="s">
        <v>352</v>
      </c>
      <c r="M936" s="135" t="n">
        <v>66</v>
      </c>
      <c r="N936" s="97" t="n">
        <f aca="false">(D936*G936)*B936</f>
        <v>0</v>
      </c>
    </row>
    <row r="937" customFormat="false" ht="12.75" hidden="false" customHeight="false" outlineLevel="0" collapsed="false">
      <c r="A937" s="98" t="s">
        <v>1326</v>
      </c>
      <c r="B937" s="109"/>
      <c r="C937" s="99" t="s">
        <v>29</v>
      </c>
      <c r="D937" s="87" t="n">
        <v>16</v>
      </c>
      <c r="E937" s="88" t="n">
        <v>15</v>
      </c>
      <c r="F937" s="89" t="n">
        <f aca="false">G937*130</f>
        <v>105</v>
      </c>
      <c r="G937" s="90" t="n">
        <v>0.81</v>
      </c>
      <c r="H937" s="91" t="n">
        <v>1</v>
      </c>
      <c r="I937" s="92" t="s">
        <v>30</v>
      </c>
      <c r="J937" s="101"/>
      <c r="K937" s="102" t="s">
        <v>139</v>
      </c>
      <c r="L937" s="136" t="s">
        <v>379</v>
      </c>
      <c r="M937" s="135" t="n">
        <v>67</v>
      </c>
      <c r="N937" s="97" t="n">
        <f aca="false">(D937*G937)*B937</f>
        <v>0</v>
      </c>
    </row>
    <row r="938" customFormat="false" ht="12.75" hidden="false" customHeight="false" outlineLevel="0" collapsed="false">
      <c r="A938" s="98" t="s">
        <v>1327</v>
      </c>
      <c r="B938" s="109"/>
      <c r="C938" s="99" t="s">
        <v>29</v>
      </c>
      <c r="D938" s="87" t="n">
        <v>16</v>
      </c>
      <c r="E938" s="88" t="n">
        <v>15</v>
      </c>
      <c r="F938" s="89" t="n">
        <f aca="false">G938*130</f>
        <v>129</v>
      </c>
      <c r="G938" s="100" t="n">
        <v>0.99</v>
      </c>
      <c r="H938" s="91" t="n">
        <v>1</v>
      </c>
      <c r="I938" s="92" t="s">
        <v>30</v>
      </c>
      <c r="J938" s="101"/>
      <c r="K938" s="102" t="s">
        <v>361</v>
      </c>
      <c r="L938" s="136" t="s">
        <v>131</v>
      </c>
      <c r="M938" s="135" t="n">
        <v>67</v>
      </c>
      <c r="N938" s="97" t="n">
        <f aca="false">(D938*G938)*B938</f>
        <v>0</v>
      </c>
    </row>
    <row r="939" customFormat="false" ht="12.75" hidden="false" customHeight="false" outlineLevel="0" collapsed="false">
      <c r="A939" s="98" t="s">
        <v>1328</v>
      </c>
      <c r="B939" s="86"/>
      <c r="C939" s="99" t="s">
        <v>29</v>
      </c>
      <c r="D939" s="87" t="n">
        <v>16</v>
      </c>
      <c r="E939" s="88" t="n">
        <v>15</v>
      </c>
      <c r="F939" s="89" t="n">
        <f aca="false">G939*130</f>
        <v>129</v>
      </c>
      <c r="G939" s="100" t="n">
        <v>0.99</v>
      </c>
      <c r="H939" s="91" t="n">
        <v>1</v>
      </c>
      <c r="I939" s="92" t="s">
        <v>30</v>
      </c>
      <c r="J939" s="101"/>
      <c r="K939" s="102" t="s">
        <v>1329</v>
      </c>
      <c r="L939" s="136" t="s">
        <v>142</v>
      </c>
      <c r="M939" s="135" t="n">
        <v>67</v>
      </c>
      <c r="N939" s="97" t="n">
        <f aca="false">(D939*G939)*B939</f>
        <v>0</v>
      </c>
    </row>
    <row r="940" customFormat="false" ht="12.75" hidden="false" customHeight="false" outlineLevel="0" collapsed="false">
      <c r="A940" s="98" t="s">
        <v>1330</v>
      </c>
      <c r="B940" s="109"/>
      <c r="C940" s="99" t="s">
        <v>29</v>
      </c>
      <c r="D940" s="87" t="n">
        <v>16</v>
      </c>
      <c r="E940" s="88" t="n">
        <v>10</v>
      </c>
      <c r="F940" s="89" t="n">
        <f aca="false">G940*130</f>
        <v>135</v>
      </c>
      <c r="G940" s="100" t="n">
        <v>1.04</v>
      </c>
      <c r="H940" s="91" t="n">
        <v>1</v>
      </c>
      <c r="I940" s="92" t="s">
        <v>30</v>
      </c>
      <c r="J940" s="101"/>
      <c r="K940" s="102" t="s">
        <v>144</v>
      </c>
      <c r="L940" s="136" t="s">
        <v>142</v>
      </c>
      <c r="M940" s="135" t="n">
        <v>67</v>
      </c>
      <c r="N940" s="97" t="n">
        <f aca="false">(D940*G940)*B940</f>
        <v>0</v>
      </c>
    </row>
    <row r="941" customFormat="false" ht="12.75" hidden="false" customHeight="false" outlineLevel="0" collapsed="false">
      <c r="A941" s="98" t="s">
        <v>1331</v>
      </c>
      <c r="B941" s="109"/>
      <c r="C941" s="99" t="s">
        <v>29</v>
      </c>
      <c r="D941" s="87" t="n">
        <v>16</v>
      </c>
      <c r="E941" s="88" t="n">
        <v>15</v>
      </c>
      <c r="F941" s="89" t="n">
        <f aca="false">G941*130</f>
        <v>114</v>
      </c>
      <c r="G941" s="100" t="n">
        <v>0.88</v>
      </c>
      <c r="H941" s="91" t="n">
        <v>1</v>
      </c>
      <c r="I941" s="92" t="s">
        <v>30</v>
      </c>
      <c r="J941" s="101"/>
      <c r="K941" s="102" t="s">
        <v>375</v>
      </c>
      <c r="L941" s="136" t="s">
        <v>379</v>
      </c>
      <c r="M941" s="135" t="n">
        <v>67</v>
      </c>
      <c r="N941" s="97" t="n">
        <f aca="false">(D941*G941)*B941</f>
        <v>0</v>
      </c>
    </row>
    <row r="942" customFormat="false" ht="12.75" hidden="false" customHeight="false" outlineLevel="0" collapsed="false">
      <c r="A942" s="98" t="s">
        <v>1332</v>
      </c>
      <c r="B942" s="109"/>
      <c r="C942" s="99" t="s">
        <v>29</v>
      </c>
      <c r="D942" s="87" t="n">
        <v>16</v>
      </c>
      <c r="E942" s="88" t="n">
        <v>10</v>
      </c>
      <c r="F942" s="89" t="n">
        <f aca="false">G942*130</f>
        <v>148</v>
      </c>
      <c r="G942" s="90" t="n">
        <v>1.14</v>
      </c>
      <c r="H942" s="91" t="n">
        <v>1</v>
      </c>
      <c r="I942" s="92" t="s">
        <v>30</v>
      </c>
      <c r="J942" s="101"/>
      <c r="K942" s="102" t="s">
        <v>394</v>
      </c>
      <c r="L942" s="136" t="s">
        <v>142</v>
      </c>
      <c r="M942" s="135" t="n">
        <v>67</v>
      </c>
      <c r="N942" s="97" t="n">
        <f aca="false">(D942*G942)*B942</f>
        <v>0</v>
      </c>
    </row>
    <row r="943" s="254" customFormat="true" ht="18" hidden="false" customHeight="false" outlineLevel="0" collapsed="false">
      <c r="A943" s="243"/>
      <c r="B943" s="244"/>
      <c r="C943" s="245"/>
      <c r="D943" s="246" t="n">
        <f aca="false">SUM(B868:B942)/2.6</f>
        <v>0</v>
      </c>
      <c r="E943" s="247"/>
      <c r="F943" s="89"/>
      <c r="G943" s="248"/>
      <c r="H943" s="249"/>
      <c r="I943" s="250"/>
      <c r="J943" s="251" t="s">
        <v>1333</v>
      </c>
      <c r="K943" s="251"/>
      <c r="L943" s="252"/>
      <c r="M943" s="245"/>
      <c r="N943" s="253" t="s">
        <v>5</v>
      </c>
    </row>
    <row r="944" s="254" customFormat="true" ht="12.75" hidden="false" customHeight="false" outlineLevel="0" collapsed="false">
      <c r="A944" s="255"/>
      <c r="B944" s="252"/>
      <c r="C944" s="245"/>
      <c r="D944" s="256"/>
      <c r="E944" s="252"/>
      <c r="F944" s="89"/>
      <c r="G944" s="257"/>
      <c r="H944" s="258"/>
      <c r="I944" s="259"/>
      <c r="J944" s="247"/>
      <c r="K944" s="260" t="s">
        <v>1334</v>
      </c>
      <c r="L944" s="252"/>
      <c r="M944" s="245"/>
      <c r="N944" s="253" t="s">
        <v>5</v>
      </c>
    </row>
    <row r="945" s="254" customFormat="true" ht="12.75" hidden="false" customHeight="false" outlineLevel="0" collapsed="false">
      <c r="A945" s="261" t="n">
        <v>90701</v>
      </c>
      <c r="B945" s="262"/>
      <c r="C945" s="263" t="s">
        <v>29</v>
      </c>
      <c r="D945" s="263" t="n">
        <v>20</v>
      </c>
      <c r="E945" s="263" t="n">
        <v>5</v>
      </c>
      <c r="F945" s="89" t="n">
        <f aca="false">G945*130</f>
        <v>98</v>
      </c>
      <c r="G945" s="264" t="n">
        <v>0.75</v>
      </c>
      <c r="H945" s="91" t="n">
        <v>1</v>
      </c>
      <c r="I945" s="183" t="s">
        <v>1335</v>
      </c>
      <c r="J945" s="265" t="s">
        <v>31</v>
      </c>
      <c r="K945" s="266" t="s">
        <v>1336</v>
      </c>
      <c r="L945" s="267" t="s">
        <v>441</v>
      </c>
      <c r="M945" s="268" t="n">
        <v>69</v>
      </c>
      <c r="N945" s="97" t="n">
        <f aca="false">(D945*G945)*B945</f>
        <v>0</v>
      </c>
    </row>
    <row r="946" s="254" customFormat="true" ht="12.75" hidden="false" customHeight="false" outlineLevel="0" collapsed="false">
      <c r="A946" s="261" t="n">
        <v>90702</v>
      </c>
      <c r="B946" s="262"/>
      <c r="C946" s="269" t="s">
        <v>29</v>
      </c>
      <c r="D946" s="263" t="n">
        <v>20</v>
      </c>
      <c r="E946" s="263" t="n">
        <v>5</v>
      </c>
      <c r="F946" s="89" t="n">
        <f aca="false">G946*130</f>
        <v>92</v>
      </c>
      <c r="G946" s="264" t="n">
        <v>0.71</v>
      </c>
      <c r="H946" s="91" t="n">
        <v>1</v>
      </c>
      <c r="I946" s="92" t="s">
        <v>1335</v>
      </c>
      <c r="J946" s="270" t="s">
        <v>44</v>
      </c>
      <c r="K946" s="271" t="s">
        <v>1233</v>
      </c>
      <c r="L946" s="267" t="s">
        <v>441</v>
      </c>
      <c r="M946" s="268" t="n">
        <v>69</v>
      </c>
      <c r="N946" s="139" t="n">
        <f aca="false">(D946*G946)*B946</f>
        <v>0</v>
      </c>
    </row>
    <row r="947" s="254" customFormat="true" ht="12.75" hidden="false" customHeight="false" outlineLevel="0" collapsed="false">
      <c r="A947" s="261" t="n">
        <v>90703</v>
      </c>
      <c r="B947" s="262"/>
      <c r="C947" s="269" t="s">
        <v>29</v>
      </c>
      <c r="D947" s="263" t="n">
        <v>20</v>
      </c>
      <c r="E947" s="263" t="n">
        <v>5</v>
      </c>
      <c r="F947" s="89" t="n">
        <f aca="false">G947*130</f>
        <v>118</v>
      </c>
      <c r="G947" s="264" t="n">
        <v>0.91</v>
      </c>
      <c r="H947" s="91" t="n">
        <v>1</v>
      </c>
      <c r="I947" s="92" t="s">
        <v>1335</v>
      </c>
      <c r="J947" s="270" t="s">
        <v>165</v>
      </c>
      <c r="K947" s="271" t="s">
        <v>1236</v>
      </c>
      <c r="L947" s="267" t="s">
        <v>441</v>
      </c>
      <c r="M947" s="268" t="n">
        <v>69</v>
      </c>
      <c r="N947" s="139" t="n">
        <f aca="false">(D947*G947)*B947</f>
        <v>0</v>
      </c>
    </row>
    <row r="948" s="254" customFormat="true" ht="12.75" hidden="false" customHeight="false" outlineLevel="0" collapsed="false">
      <c r="A948" s="261" t="n">
        <v>90704</v>
      </c>
      <c r="B948" s="262"/>
      <c r="C948" s="269" t="s">
        <v>29</v>
      </c>
      <c r="D948" s="263" t="n">
        <v>20</v>
      </c>
      <c r="E948" s="263" t="n">
        <v>5</v>
      </c>
      <c r="F948" s="89" t="n">
        <f aca="false">G948*130</f>
        <v>100</v>
      </c>
      <c r="G948" s="264" t="n">
        <v>0.77</v>
      </c>
      <c r="H948" s="91" t="n">
        <v>1</v>
      </c>
      <c r="I948" s="92" t="s">
        <v>1335</v>
      </c>
      <c r="J948" s="270" t="s">
        <v>44</v>
      </c>
      <c r="K948" s="271" t="s">
        <v>492</v>
      </c>
      <c r="L948" s="267" t="s">
        <v>441</v>
      </c>
      <c r="M948" s="268" t="n">
        <v>69</v>
      </c>
      <c r="N948" s="139" t="n">
        <f aca="false">(D948*G948)*B948</f>
        <v>0</v>
      </c>
    </row>
    <row r="949" s="254" customFormat="true" ht="12.75" hidden="false" customHeight="false" outlineLevel="0" collapsed="false">
      <c r="A949" s="261" t="n">
        <v>90705</v>
      </c>
      <c r="B949" s="262"/>
      <c r="C949" s="269" t="s">
        <v>29</v>
      </c>
      <c r="D949" s="263" t="n">
        <v>20</v>
      </c>
      <c r="E949" s="263" t="n">
        <v>5</v>
      </c>
      <c r="F949" s="89" t="n">
        <f aca="false">G949*130</f>
        <v>100</v>
      </c>
      <c r="G949" s="264" t="n">
        <v>0.77</v>
      </c>
      <c r="H949" s="91" t="n">
        <v>1</v>
      </c>
      <c r="I949" s="92" t="s">
        <v>1335</v>
      </c>
      <c r="J949" s="270" t="s">
        <v>44</v>
      </c>
      <c r="K949" s="271" t="s">
        <v>204</v>
      </c>
      <c r="L949" s="267" t="s">
        <v>441</v>
      </c>
      <c r="M949" s="268" t="n">
        <v>69</v>
      </c>
      <c r="N949" s="139" t="n">
        <f aca="false">(D949*G949)*B949</f>
        <v>0</v>
      </c>
    </row>
    <row r="950" s="254" customFormat="true" ht="12.75" hidden="false" customHeight="false" outlineLevel="0" collapsed="false">
      <c r="A950" s="261" t="n">
        <v>90706</v>
      </c>
      <c r="B950" s="262"/>
      <c r="C950" s="269" t="s">
        <v>29</v>
      </c>
      <c r="D950" s="263" t="n">
        <v>20</v>
      </c>
      <c r="E950" s="263" t="n">
        <v>5</v>
      </c>
      <c r="F950" s="89" t="n">
        <f aca="false">G950*130</f>
        <v>98</v>
      </c>
      <c r="G950" s="264" t="n">
        <v>0.75</v>
      </c>
      <c r="H950" s="91" t="n">
        <v>1</v>
      </c>
      <c r="I950" s="92" t="s">
        <v>1335</v>
      </c>
      <c r="J950" s="270" t="s">
        <v>44</v>
      </c>
      <c r="K950" s="271" t="s">
        <v>212</v>
      </c>
      <c r="L950" s="267" t="s">
        <v>441</v>
      </c>
      <c r="M950" s="268" t="n">
        <v>69</v>
      </c>
      <c r="N950" s="139" t="n">
        <f aca="false">(D950*G950)*B950</f>
        <v>0</v>
      </c>
    </row>
    <row r="951" s="254" customFormat="true" ht="12.75" hidden="false" customHeight="false" outlineLevel="0" collapsed="false">
      <c r="A951" s="261" t="n">
        <v>90707</v>
      </c>
      <c r="B951" s="262"/>
      <c r="C951" s="269" t="s">
        <v>29</v>
      </c>
      <c r="D951" s="263" t="n">
        <v>20</v>
      </c>
      <c r="E951" s="263" t="n">
        <v>5</v>
      </c>
      <c r="F951" s="89" t="n">
        <f aca="false">G951*130</f>
        <v>104</v>
      </c>
      <c r="G951" s="264" t="n">
        <v>0.8</v>
      </c>
      <c r="H951" s="91" t="n">
        <v>1</v>
      </c>
      <c r="I951" s="92" t="s">
        <v>1335</v>
      </c>
      <c r="J951" s="270" t="s">
        <v>44</v>
      </c>
      <c r="K951" s="271" t="s">
        <v>1248</v>
      </c>
      <c r="L951" s="267" t="s">
        <v>441</v>
      </c>
      <c r="M951" s="268" t="n">
        <v>69</v>
      </c>
      <c r="N951" s="139" t="n">
        <f aca="false">(D951*G951)*B951</f>
        <v>0</v>
      </c>
    </row>
    <row r="952" s="254" customFormat="true" ht="12.75" hidden="false" customHeight="false" outlineLevel="0" collapsed="false">
      <c r="A952" s="261" t="n">
        <v>90708</v>
      </c>
      <c r="B952" s="262"/>
      <c r="C952" s="269" t="s">
        <v>29</v>
      </c>
      <c r="D952" s="263" t="n">
        <v>20</v>
      </c>
      <c r="E952" s="263" t="n">
        <v>5</v>
      </c>
      <c r="F952" s="89" t="n">
        <f aca="false">G952*130</f>
        <v>92</v>
      </c>
      <c r="G952" s="264" t="n">
        <v>0.71</v>
      </c>
      <c r="H952" s="91" t="n">
        <v>1</v>
      </c>
      <c r="I952" s="92" t="s">
        <v>1335</v>
      </c>
      <c r="J952" s="270" t="s">
        <v>44</v>
      </c>
      <c r="K952" s="271" t="s">
        <v>210</v>
      </c>
      <c r="L952" s="267" t="s">
        <v>441</v>
      </c>
      <c r="M952" s="268" t="n">
        <v>69</v>
      </c>
      <c r="N952" s="139" t="n">
        <f aca="false">(D952*G952)*B952</f>
        <v>0</v>
      </c>
    </row>
    <row r="953" s="254" customFormat="true" ht="12.75" hidden="false" customHeight="false" outlineLevel="0" collapsed="false">
      <c r="A953" s="261" t="n">
        <v>90709</v>
      </c>
      <c r="B953" s="262"/>
      <c r="C953" s="269" t="s">
        <v>29</v>
      </c>
      <c r="D953" s="263" t="n">
        <v>20</v>
      </c>
      <c r="E953" s="263" t="n">
        <v>5</v>
      </c>
      <c r="F953" s="89" t="n">
        <f aca="false">G953*130</f>
        <v>101</v>
      </c>
      <c r="G953" s="264" t="n">
        <v>0.78</v>
      </c>
      <c r="H953" s="91" t="n">
        <v>1</v>
      </c>
      <c r="I953" s="92" t="s">
        <v>1335</v>
      </c>
      <c r="J953" s="270" t="s">
        <v>44</v>
      </c>
      <c r="K953" s="271" t="s">
        <v>482</v>
      </c>
      <c r="L953" s="267" t="s">
        <v>441</v>
      </c>
      <c r="M953" s="268" t="n">
        <v>69</v>
      </c>
      <c r="N953" s="139" t="n">
        <f aca="false">(D953*G953)*B953</f>
        <v>0</v>
      </c>
    </row>
    <row r="954" s="254" customFormat="true" ht="12.75" hidden="false" customHeight="false" outlineLevel="0" collapsed="false">
      <c r="A954" s="261" t="n">
        <v>90710</v>
      </c>
      <c r="B954" s="262"/>
      <c r="C954" s="269" t="s">
        <v>29</v>
      </c>
      <c r="D954" s="263" t="n">
        <v>20</v>
      </c>
      <c r="E954" s="263" t="n">
        <v>5</v>
      </c>
      <c r="F954" s="89" t="n">
        <f aca="false">G954*130</f>
        <v>92</v>
      </c>
      <c r="G954" s="264" t="n">
        <v>0.71</v>
      </c>
      <c r="H954" s="91" t="n">
        <v>1</v>
      </c>
      <c r="I954" s="92" t="s">
        <v>1335</v>
      </c>
      <c r="J954" s="270" t="s">
        <v>44</v>
      </c>
      <c r="K954" s="271" t="s">
        <v>480</v>
      </c>
      <c r="L954" s="267" t="s">
        <v>441</v>
      </c>
      <c r="M954" s="268" t="n">
        <v>69</v>
      </c>
      <c r="N954" s="139" t="n">
        <f aca="false">(D954*G954)*B954</f>
        <v>0</v>
      </c>
    </row>
    <row r="955" s="254" customFormat="true" ht="12.75" hidden="false" customHeight="false" outlineLevel="0" collapsed="false">
      <c r="A955" s="261" t="n">
        <v>90711</v>
      </c>
      <c r="B955" s="272"/>
      <c r="C955" s="269" t="s">
        <v>29</v>
      </c>
      <c r="D955" s="263" t="n">
        <v>20</v>
      </c>
      <c r="E955" s="263" t="n">
        <v>5</v>
      </c>
      <c r="F955" s="89" t="n">
        <f aca="false">G955*130</f>
        <v>98</v>
      </c>
      <c r="G955" s="264" t="n">
        <v>0.75</v>
      </c>
      <c r="H955" s="91" t="n">
        <v>1</v>
      </c>
      <c r="I955" s="92" t="s">
        <v>1335</v>
      </c>
      <c r="J955" s="270" t="s">
        <v>175</v>
      </c>
      <c r="K955" s="271" t="s">
        <v>1257</v>
      </c>
      <c r="L955" s="267" t="s">
        <v>441</v>
      </c>
      <c r="M955" s="268" t="n">
        <v>69</v>
      </c>
      <c r="N955" s="139" t="n">
        <f aca="false">(D955*G955)*B955</f>
        <v>0</v>
      </c>
    </row>
    <row r="956" s="254" customFormat="true" ht="12.75" hidden="false" customHeight="false" outlineLevel="0" collapsed="false">
      <c r="A956" s="261" t="n">
        <v>90712</v>
      </c>
      <c r="B956" s="272"/>
      <c r="C956" s="269" t="s">
        <v>29</v>
      </c>
      <c r="D956" s="263" t="n">
        <v>20</v>
      </c>
      <c r="E956" s="263" t="n">
        <v>5</v>
      </c>
      <c r="F956" s="89" t="n">
        <f aca="false">G956*130</f>
        <v>104</v>
      </c>
      <c r="G956" s="264" t="n">
        <v>0.8</v>
      </c>
      <c r="H956" s="91" t="n">
        <v>1</v>
      </c>
      <c r="I956" s="92" t="s">
        <v>1335</v>
      </c>
      <c r="J956" s="270" t="s">
        <v>80</v>
      </c>
      <c r="K956" s="271" t="s">
        <v>525</v>
      </c>
      <c r="L956" s="267" t="s">
        <v>441</v>
      </c>
      <c r="M956" s="268" t="n">
        <v>69</v>
      </c>
      <c r="N956" s="139" t="n">
        <f aca="false">(D956*G956)*B956</f>
        <v>0</v>
      </c>
    </row>
    <row r="957" s="254" customFormat="true" ht="12.75" hidden="false" customHeight="false" outlineLevel="0" collapsed="false">
      <c r="A957" s="261" t="n">
        <v>90713</v>
      </c>
      <c r="B957" s="272"/>
      <c r="C957" s="269" t="s">
        <v>29</v>
      </c>
      <c r="D957" s="263" t="n">
        <v>20</v>
      </c>
      <c r="E957" s="263" t="n">
        <v>5</v>
      </c>
      <c r="F957" s="89" t="n">
        <f aca="false">G957*130</f>
        <v>101</v>
      </c>
      <c r="G957" s="264" t="n">
        <v>0.78</v>
      </c>
      <c r="H957" s="91" t="n">
        <v>1</v>
      </c>
      <c r="I957" s="92" t="s">
        <v>1335</v>
      </c>
      <c r="J957" s="270" t="s">
        <v>80</v>
      </c>
      <c r="K957" s="271" t="s">
        <v>261</v>
      </c>
      <c r="L957" s="267" t="s">
        <v>441</v>
      </c>
      <c r="M957" s="268" t="n">
        <v>69</v>
      </c>
      <c r="N957" s="139" t="n">
        <f aca="false">(D957*G957)*B957</f>
        <v>0</v>
      </c>
    </row>
    <row r="958" s="254" customFormat="true" ht="12.75" hidden="false" customHeight="false" outlineLevel="0" collapsed="false">
      <c r="A958" s="261" t="n">
        <v>90714</v>
      </c>
      <c r="B958" s="272"/>
      <c r="C958" s="269" t="s">
        <v>29</v>
      </c>
      <c r="D958" s="263" t="n">
        <v>20</v>
      </c>
      <c r="E958" s="263" t="n">
        <v>5</v>
      </c>
      <c r="F958" s="89" t="n">
        <f aca="false">G958*130</f>
        <v>111</v>
      </c>
      <c r="G958" s="264" t="n">
        <v>0.85</v>
      </c>
      <c r="H958" s="91" t="n">
        <v>1</v>
      </c>
      <c r="I958" s="92" t="s">
        <v>1335</v>
      </c>
      <c r="J958" s="270" t="s">
        <v>71</v>
      </c>
      <c r="K958" s="271" t="s">
        <v>1267</v>
      </c>
      <c r="L958" s="267" t="s">
        <v>441</v>
      </c>
      <c r="M958" s="268" t="n">
        <v>69</v>
      </c>
      <c r="N958" s="139" t="n">
        <f aca="false">(D958*G958)*B958</f>
        <v>0</v>
      </c>
    </row>
    <row r="959" s="254" customFormat="true" ht="12.75" hidden="false" customHeight="false" outlineLevel="0" collapsed="false">
      <c r="A959" s="261" t="n">
        <v>90715</v>
      </c>
      <c r="B959" s="272"/>
      <c r="C959" s="269" t="s">
        <v>29</v>
      </c>
      <c r="D959" s="263" t="n">
        <v>20</v>
      </c>
      <c r="E959" s="263" t="n">
        <v>5</v>
      </c>
      <c r="F959" s="89" t="n">
        <f aca="false">G959*130</f>
        <v>118</v>
      </c>
      <c r="G959" s="264" t="n">
        <v>0.91</v>
      </c>
      <c r="H959" s="91" t="n">
        <v>1</v>
      </c>
      <c r="I959" s="92" t="s">
        <v>1335</v>
      </c>
      <c r="J959" s="270" t="s">
        <v>71</v>
      </c>
      <c r="K959" s="271" t="s">
        <v>876</v>
      </c>
      <c r="L959" s="267" t="s">
        <v>441</v>
      </c>
      <c r="M959" s="268" t="n">
        <v>69</v>
      </c>
      <c r="N959" s="139" t="n">
        <f aca="false">(D959*G959)*B959</f>
        <v>0</v>
      </c>
    </row>
    <row r="960" s="254" customFormat="true" ht="12.75" hidden="false" customHeight="false" outlineLevel="0" collapsed="false">
      <c r="A960" s="261" t="n">
        <v>90716</v>
      </c>
      <c r="B960" s="272"/>
      <c r="C960" s="269" t="s">
        <v>29</v>
      </c>
      <c r="D960" s="263" t="n">
        <v>20</v>
      </c>
      <c r="E960" s="263" t="n">
        <v>5</v>
      </c>
      <c r="F960" s="89" t="n">
        <f aca="false">G960*130</f>
        <v>94</v>
      </c>
      <c r="G960" s="264" t="n">
        <v>0.72</v>
      </c>
      <c r="H960" s="91" t="n">
        <v>1</v>
      </c>
      <c r="I960" s="92" t="s">
        <v>1335</v>
      </c>
      <c r="J960" s="270" t="s">
        <v>71</v>
      </c>
      <c r="K960" s="271" t="s">
        <v>249</v>
      </c>
      <c r="L960" s="267" t="s">
        <v>441</v>
      </c>
      <c r="M960" s="268" t="n">
        <v>69</v>
      </c>
      <c r="N960" s="139" t="n">
        <f aca="false">(D960*G960)*B960</f>
        <v>0</v>
      </c>
    </row>
    <row r="961" s="254" customFormat="true" ht="12.75" hidden="false" customHeight="false" outlineLevel="0" collapsed="false">
      <c r="A961" s="261" t="n">
        <v>90717</v>
      </c>
      <c r="B961" s="272"/>
      <c r="C961" s="269" t="s">
        <v>29</v>
      </c>
      <c r="D961" s="263" t="n">
        <v>20</v>
      </c>
      <c r="E961" s="263" t="n">
        <v>5</v>
      </c>
      <c r="F961" s="89" t="n">
        <f aca="false">G961*130</f>
        <v>104</v>
      </c>
      <c r="G961" s="264" t="n">
        <v>0.8</v>
      </c>
      <c r="H961" s="91" t="n">
        <v>1</v>
      </c>
      <c r="I961" s="92" t="s">
        <v>1335</v>
      </c>
      <c r="J961" s="270" t="s">
        <v>71</v>
      </c>
      <c r="K961" s="271" t="s">
        <v>283</v>
      </c>
      <c r="L961" s="267" t="s">
        <v>441</v>
      </c>
      <c r="M961" s="268" t="n">
        <v>70</v>
      </c>
      <c r="N961" s="139" t="n">
        <f aca="false">(D961*G961)*B961</f>
        <v>0</v>
      </c>
    </row>
    <row r="962" s="254" customFormat="true" ht="12.75" hidden="false" customHeight="false" outlineLevel="0" collapsed="false">
      <c r="A962" s="261" t="n">
        <v>90719</v>
      </c>
      <c r="B962" s="272"/>
      <c r="C962" s="269" t="s">
        <v>29</v>
      </c>
      <c r="D962" s="263" t="n">
        <v>20</v>
      </c>
      <c r="E962" s="263" t="n">
        <v>5</v>
      </c>
      <c r="F962" s="89" t="n">
        <f aca="false">G962*130</f>
        <v>100</v>
      </c>
      <c r="G962" s="264" t="n">
        <v>0.77</v>
      </c>
      <c r="H962" s="91" t="n">
        <v>1</v>
      </c>
      <c r="I962" s="92" t="s">
        <v>1335</v>
      </c>
      <c r="J962" s="270" t="s">
        <v>71</v>
      </c>
      <c r="K962" s="271" t="s">
        <v>275</v>
      </c>
      <c r="L962" s="267" t="s">
        <v>441</v>
      </c>
      <c r="M962" s="268" t="n">
        <v>70</v>
      </c>
      <c r="N962" s="139" t="n">
        <f aca="false">(D962*G962)*B962</f>
        <v>0</v>
      </c>
    </row>
    <row r="963" s="254" customFormat="true" ht="12.75" hidden="false" customHeight="false" outlineLevel="0" collapsed="false">
      <c r="A963" s="261" t="n">
        <v>90720</v>
      </c>
      <c r="B963" s="262"/>
      <c r="C963" s="269" t="s">
        <v>29</v>
      </c>
      <c r="D963" s="263" t="n">
        <v>20</v>
      </c>
      <c r="E963" s="263" t="n">
        <v>5</v>
      </c>
      <c r="F963" s="89" t="n">
        <f aca="false">G963*130</f>
        <v>111</v>
      </c>
      <c r="G963" s="264" t="n">
        <v>0.85</v>
      </c>
      <c r="H963" s="91" t="n">
        <v>1</v>
      </c>
      <c r="I963" s="92" t="s">
        <v>1335</v>
      </c>
      <c r="J963" s="270" t="s">
        <v>71</v>
      </c>
      <c r="K963" s="271" t="s">
        <v>230</v>
      </c>
      <c r="L963" s="267" t="s">
        <v>441</v>
      </c>
      <c r="M963" s="268" t="n">
        <v>70</v>
      </c>
      <c r="N963" s="139" t="n">
        <f aca="false">(D963*G963)*B963</f>
        <v>0</v>
      </c>
    </row>
    <row r="964" s="254" customFormat="true" ht="12.75" hidden="false" customHeight="false" outlineLevel="0" collapsed="false">
      <c r="A964" s="261" t="n">
        <v>90721</v>
      </c>
      <c r="B964" s="262"/>
      <c r="C964" s="269" t="s">
        <v>29</v>
      </c>
      <c r="D964" s="263" t="n">
        <v>20</v>
      </c>
      <c r="E964" s="263" t="n">
        <v>5</v>
      </c>
      <c r="F964" s="89" t="n">
        <f aca="false">G964*130</f>
        <v>126</v>
      </c>
      <c r="G964" s="264" t="n">
        <v>0.97</v>
      </c>
      <c r="H964" s="91" t="n">
        <v>1</v>
      </c>
      <c r="I964" s="92" t="s">
        <v>1335</v>
      </c>
      <c r="J964" s="270" t="s">
        <v>71</v>
      </c>
      <c r="K964" s="271" t="s">
        <v>834</v>
      </c>
      <c r="L964" s="267" t="s">
        <v>441</v>
      </c>
      <c r="M964" s="268" t="n">
        <v>70</v>
      </c>
      <c r="N964" s="139" t="n">
        <f aca="false">(D964*G964)*B964</f>
        <v>0</v>
      </c>
    </row>
    <row r="965" s="254" customFormat="true" ht="12.75" hidden="false" customHeight="false" outlineLevel="0" collapsed="false">
      <c r="A965" s="261" t="n">
        <v>90722</v>
      </c>
      <c r="B965" s="262"/>
      <c r="C965" s="269" t="s">
        <v>29</v>
      </c>
      <c r="D965" s="263" t="n">
        <v>20</v>
      </c>
      <c r="E965" s="263" t="n">
        <v>5</v>
      </c>
      <c r="F965" s="89" t="n">
        <f aca="false">G965*130</f>
        <v>104</v>
      </c>
      <c r="G965" s="264" t="n">
        <v>0.8</v>
      </c>
      <c r="H965" s="91" t="n">
        <v>1</v>
      </c>
      <c r="I965" s="92" t="s">
        <v>1335</v>
      </c>
      <c r="J965" s="270" t="s">
        <v>71</v>
      </c>
      <c r="K965" s="271" t="s">
        <v>1287</v>
      </c>
      <c r="L965" s="267" t="s">
        <v>441</v>
      </c>
      <c r="M965" s="268" t="n">
        <v>70</v>
      </c>
      <c r="N965" s="139" t="n">
        <f aca="false">(D965*G965)*B965</f>
        <v>0</v>
      </c>
    </row>
    <row r="966" s="254" customFormat="true" ht="12.75" hidden="false" customHeight="false" outlineLevel="0" collapsed="false">
      <c r="A966" s="261" t="n">
        <v>90723</v>
      </c>
      <c r="B966" s="262"/>
      <c r="C966" s="269" t="s">
        <v>29</v>
      </c>
      <c r="D966" s="263" t="n">
        <v>20</v>
      </c>
      <c r="E966" s="263" t="n">
        <v>5</v>
      </c>
      <c r="F966" s="89" t="n">
        <f aca="false">G966*130</f>
        <v>101</v>
      </c>
      <c r="G966" s="264" t="n">
        <v>0.78</v>
      </c>
      <c r="H966" s="91" t="n">
        <v>1</v>
      </c>
      <c r="I966" s="92" t="s">
        <v>1335</v>
      </c>
      <c r="J966" s="270" t="s">
        <v>71</v>
      </c>
      <c r="K966" s="271" t="s">
        <v>61</v>
      </c>
      <c r="L966" s="267" t="s">
        <v>441</v>
      </c>
      <c r="M966" s="268" t="n">
        <v>70</v>
      </c>
      <c r="N966" s="139" t="n">
        <f aca="false">(D966*G966)*B966</f>
        <v>0</v>
      </c>
    </row>
    <row r="967" s="254" customFormat="true" ht="12.75" hidden="false" customHeight="false" outlineLevel="0" collapsed="false">
      <c r="A967" s="261" t="n">
        <v>90724</v>
      </c>
      <c r="B967" s="262"/>
      <c r="C967" s="269" t="s">
        <v>29</v>
      </c>
      <c r="D967" s="263" t="n">
        <v>20</v>
      </c>
      <c r="E967" s="263" t="n">
        <v>5</v>
      </c>
      <c r="F967" s="89" t="n">
        <f aca="false">G967*130</f>
        <v>104</v>
      </c>
      <c r="G967" s="264" t="n">
        <v>0.8</v>
      </c>
      <c r="H967" s="91" t="n">
        <v>1</v>
      </c>
      <c r="I967" s="92" t="s">
        <v>1335</v>
      </c>
      <c r="J967" s="270" t="s">
        <v>71</v>
      </c>
      <c r="K967" s="271" t="s">
        <v>65</v>
      </c>
      <c r="L967" s="267" t="s">
        <v>441</v>
      </c>
      <c r="M967" s="268" t="n">
        <v>70</v>
      </c>
      <c r="N967" s="139" t="n">
        <f aca="false">(D967*G967)*B967</f>
        <v>0</v>
      </c>
    </row>
    <row r="968" s="254" customFormat="true" ht="12.75" hidden="false" customHeight="false" outlineLevel="0" collapsed="false">
      <c r="A968" s="255"/>
      <c r="B968" s="252"/>
      <c r="C968" s="245"/>
      <c r="D968" s="256"/>
      <c r="E968" s="252"/>
      <c r="F968" s="89" t="n">
        <f aca="false">G968*130</f>
        <v>0</v>
      </c>
      <c r="G968" s="257"/>
      <c r="H968" s="273"/>
      <c r="I968" s="259"/>
      <c r="J968" s="258"/>
      <c r="K968" s="260" t="s">
        <v>93</v>
      </c>
      <c r="L968" s="247"/>
      <c r="M968" s="257"/>
      <c r="N968" s="274" t="s">
        <v>5</v>
      </c>
    </row>
    <row r="969" s="254" customFormat="true" ht="12.75" hidden="false" customHeight="false" outlineLevel="0" collapsed="false">
      <c r="A969" s="261" t="n">
        <v>90725</v>
      </c>
      <c r="B969" s="272"/>
      <c r="C969" s="269" t="s">
        <v>29</v>
      </c>
      <c r="D969" s="263" t="n">
        <v>20</v>
      </c>
      <c r="E969" s="269" t="n">
        <v>5</v>
      </c>
      <c r="F969" s="89" t="n">
        <f aca="false">G969*130</f>
        <v>86</v>
      </c>
      <c r="G969" s="264" t="n">
        <v>0.66</v>
      </c>
      <c r="H969" s="182" t="n">
        <v>1</v>
      </c>
      <c r="I969" s="183" t="s">
        <v>1335</v>
      </c>
      <c r="J969" s="270" t="s">
        <v>95</v>
      </c>
      <c r="K969" s="271" t="s">
        <v>313</v>
      </c>
      <c r="L969" s="267" t="s">
        <v>103</v>
      </c>
      <c r="M969" s="268" t="n">
        <v>70</v>
      </c>
      <c r="N969" s="139" t="n">
        <f aca="false">(D969*G969)*B969</f>
        <v>0</v>
      </c>
    </row>
    <row r="970" s="254" customFormat="true" ht="12.75" hidden="false" customHeight="false" outlineLevel="0" collapsed="false">
      <c r="A970" s="261" t="n">
        <v>90726</v>
      </c>
      <c r="B970" s="272"/>
      <c r="C970" s="269" t="s">
        <v>29</v>
      </c>
      <c r="D970" s="269" t="n">
        <v>10</v>
      </c>
      <c r="E970" s="269" t="n">
        <v>5</v>
      </c>
      <c r="F970" s="89" t="n">
        <f aca="false">G970*130</f>
        <v>104</v>
      </c>
      <c r="G970" s="264" t="n">
        <v>0.8</v>
      </c>
      <c r="H970" s="91" t="n">
        <v>1</v>
      </c>
      <c r="I970" s="92" t="s">
        <v>1335</v>
      </c>
      <c r="J970" s="270" t="s">
        <v>101</v>
      </c>
      <c r="K970" s="271" t="s">
        <v>107</v>
      </c>
      <c r="L970" s="267" t="s">
        <v>569</v>
      </c>
      <c r="M970" s="268" t="n">
        <v>70</v>
      </c>
      <c r="N970" s="139" t="n">
        <f aca="false">(D970*G970)*B970</f>
        <v>0</v>
      </c>
    </row>
    <row r="971" s="254" customFormat="true" ht="12.75" hidden="false" customHeight="false" outlineLevel="0" collapsed="false">
      <c r="A971" s="261" t="n">
        <v>90727</v>
      </c>
      <c r="B971" s="272"/>
      <c r="C971" s="269" t="s">
        <v>29</v>
      </c>
      <c r="D971" s="269" t="n">
        <v>10</v>
      </c>
      <c r="E971" s="269" t="n">
        <v>5</v>
      </c>
      <c r="F971" s="89" t="n">
        <f aca="false">G971*130</f>
        <v>117</v>
      </c>
      <c r="G971" s="264" t="n">
        <v>0.9</v>
      </c>
      <c r="H971" s="91" t="n">
        <v>1</v>
      </c>
      <c r="I971" s="92" t="s">
        <v>1335</v>
      </c>
      <c r="J971" s="270" t="s">
        <v>101</v>
      </c>
      <c r="K971" s="271" t="s">
        <v>1337</v>
      </c>
      <c r="L971" s="267" t="s">
        <v>569</v>
      </c>
      <c r="M971" s="268" t="n">
        <v>70</v>
      </c>
      <c r="N971" s="139" t="n">
        <f aca="false">(D971*G971)*B971</f>
        <v>0</v>
      </c>
    </row>
    <row r="972" s="254" customFormat="true" ht="12.75" hidden="false" customHeight="false" outlineLevel="0" collapsed="false">
      <c r="A972" s="261" t="n">
        <v>90728</v>
      </c>
      <c r="B972" s="272"/>
      <c r="C972" s="269" t="s">
        <v>29</v>
      </c>
      <c r="D972" s="269" t="n">
        <v>10</v>
      </c>
      <c r="E972" s="269" t="n">
        <v>5</v>
      </c>
      <c r="F972" s="89" t="n">
        <f aca="false">G972*130</f>
        <v>100</v>
      </c>
      <c r="G972" s="264" t="n">
        <v>0.77</v>
      </c>
      <c r="H972" s="91" t="n">
        <v>1</v>
      </c>
      <c r="I972" s="92" t="s">
        <v>1335</v>
      </c>
      <c r="J972" s="270" t="s">
        <v>1281</v>
      </c>
      <c r="K972" s="271" t="s">
        <v>585</v>
      </c>
      <c r="L972" s="267" t="s">
        <v>569</v>
      </c>
      <c r="M972" s="268" t="n">
        <v>70</v>
      </c>
      <c r="N972" s="139" t="n">
        <f aca="false">(D972*G972)*B972</f>
        <v>0</v>
      </c>
    </row>
    <row r="973" s="254" customFormat="true" ht="12.75" hidden="false" customHeight="false" outlineLevel="0" collapsed="false">
      <c r="A973" s="261" t="n">
        <v>90729</v>
      </c>
      <c r="B973" s="272"/>
      <c r="C973" s="269" t="s">
        <v>29</v>
      </c>
      <c r="D973" s="269" t="n">
        <v>10</v>
      </c>
      <c r="E973" s="269" t="n">
        <v>5</v>
      </c>
      <c r="F973" s="89" t="n">
        <f aca="false">G973*130</f>
        <v>118</v>
      </c>
      <c r="G973" s="264" t="n">
        <v>0.91</v>
      </c>
      <c r="H973" s="91" t="n">
        <v>1</v>
      </c>
      <c r="I973" s="92" t="s">
        <v>1335</v>
      </c>
      <c r="J973" s="270" t="s">
        <v>60</v>
      </c>
      <c r="K973" s="271" t="s">
        <v>587</v>
      </c>
      <c r="L973" s="267" t="s">
        <v>569</v>
      </c>
      <c r="M973" s="268" t="n">
        <v>70</v>
      </c>
      <c r="N973" s="139" t="n">
        <f aca="false">(D973*G973)*B973</f>
        <v>0</v>
      </c>
    </row>
    <row r="974" s="254" customFormat="true" ht="12.75" hidden="false" customHeight="false" outlineLevel="0" collapsed="false">
      <c r="A974" s="261" t="n">
        <v>90730</v>
      </c>
      <c r="B974" s="272"/>
      <c r="C974" s="269" t="s">
        <v>29</v>
      </c>
      <c r="D974" s="269" t="n">
        <v>10</v>
      </c>
      <c r="E974" s="269" t="n">
        <v>5</v>
      </c>
      <c r="F974" s="89" t="n">
        <f aca="false">G974*130</f>
        <v>114</v>
      </c>
      <c r="G974" s="264" t="n">
        <v>0.88</v>
      </c>
      <c r="H974" s="91" t="n">
        <v>1</v>
      </c>
      <c r="I974" s="92" t="s">
        <v>1335</v>
      </c>
      <c r="J974" s="270" t="s">
        <v>1281</v>
      </c>
      <c r="K974" s="271" t="s">
        <v>589</v>
      </c>
      <c r="L974" s="267" t="s">
        <v>569</v>
      </c>
      <c r="M974" s="268" t="n">
        <v>70</v>
      </c>
      <c r="N974" s="139" t="n">
        <f aca="false">(D974*G974)*B974</f>
        <v>0</v>
      </c>
    </row>
    <row r="975" s="254" customFormat="true" ht="12.75" hidden="false" customHeight="false" outlineLevel="0" collapsed="false">
      <c r="A975" s="261" t="n">
        <v>90731</v>
      </c>
      <c r="B975" s="272"/>
      <c r="C975" s="269" t="s">
        <v>29</v>
      </c>
      <c r="D975" s="269" t="n">
        <v>10</v>
      </c>
      <c r="E975" s="269" t="n">
        <v>5</v>
      </c>
      <c r="F975" s="89" t="n">
        <f aca="false">G975*130</f>
        <v>114</v>
      </c>
      <c r="G975" s="264" t="n">
        <v>0.88</v>
      </c>
      <c r="H975" s="91" t="n">
        <v>1</v>
      </c>
      <c r="I975" s="92" t="s">
        <v>1335</v>
      </c>
      <c r="J975" s="270" t="s">
        <v>1281</v>
      </c>
      <c r="K975" s="271" t="s">
        <v>111</v>
      </c>
      <c r="L975" s="267" t="s">
        <v>569</v>
      </c>
      <c r="M975" s="268" t="n">
        <v>70</v>
      </c>
      <c r="N975" s="139" t="n">
        <f aca="false">(D975*G975)*B975</f>
        <v>0</v>
      </c>
    </row>
    <row r="976" s="254" customFormat="true" ht="12.75" hidden="false" customHeight="false" outlineLevel="0" collapsed="false">
      <c r="A976" s="261" t="n">
        <v>90732</v>
      </c>
      <c r="B976" s="272"/>
      <c r="C976" s="269" t="s">
        <v>29</v>
      </c>
      <c r="D976" s="269" t="n">
        <v>10</v>
      </c>
      <c r="E976" s="269" t="n">
        <v>5</v>
      </c>
      <c r="F976" s="89" t="n">
        <f aca="false">G976*130</f>
        <v>126</v>
      </c>
      <c r="G976" s="264" t="n">
        <v>0.97</v>
      </c>
      <c r="H976" s="91" t="n">
        <v>1</v>
      </c>
      <c r="I976" s="92" t="s">
        <v>1335</v>
      </c>
      <c r="J976" s="270" t="s">
        <v>1338</v>
      </c>
      <c r="K976" s="271" t="s">
        <v>306</v>
      </c>
      <c r="L976" s="267" t="s">
        <v>569</v>
      </c>
      <c r="M976" s="268" t="n">
        <v>70</v>
      </c>
      <c r="N976" s="139" t="n">
        <f aca="false">(D976*G976)*B976</f>
        <v>0</v>
      </c>
    </row>
    <row r="977" s="254" customFormat="true" ht="12.75" hidden="false" customHeight="false" outlineLevel="0" collapsed="false">
      <c r="A977" s="261" t="n">
        <v>90733</v>
      </c>
      <c r="B977" s="272"/>
      <c r="C977" s="269" t="s">
        <v>29</v>
      </c>
      <c r="D977" s="269" t="n">
        <v>10</v>
      </c>
      <c r="E977" s="269" t="n">
        <v>5</v>
      </c>
      <c r="F977" s="89" t="n">
        <f aca="false">G977*130</f>
        <v>122</v>
      </c>
      <c r="G977" s="264" t="n">
        <v>0.94</v>
      </c>
      <c r="H977" s="91" t="n">
        <v>1</v>
      </c>
      <c r="I977" s="92" t="s">
        <v>1335</v>
      </c>
      <c r="J977" s="270" t="s">
        <v>1338</v>
      </c>
      <c r="K977" s="271" t="s">
        <v>308</v>
      </c>
      <c r="L977" s="267" t="s">
        <v>569</v>
      </c>
      <c r="M977" s="268" t="n">
        <v>70</v>
      </c>
      <c r="N977" s="139" t="n">
        <f aca="false">(D977*G977)*B977</f>
        <v>0</v>
      </c>
    </row>
    <row r="978" s="254" customFormat="true" ht="12.75" hidden="false" customHeight="false" outlineLevel="0" collapsed="false">
      <c r="A978" s="261" t="n">
        <v>90734</v>
      </c>
      <c r="B978" s="272"/>
      <c r="C978" s="269" t="s">
        <v>29</v>
      </c>
      <c r="D978" s="269" t="n">
        <v>10</v>
      </c>
      <c r="E978" s="269" t="n">
        <v>5</v>
      </c>
      <c r="F978" s="89" t="n">
        <f aca="false">G978*130</f>
        <v>122</v>
      </c>
      <c r="G978" s="264" t="n">
        <v>0.94</v>
      </c>
      <c r="H978" s="91" t="n">
        <v>1</v>
      </c>
      <c r="I978" s="92" t="s">
        <v>1335</v>
      </c>
      <c r="J978" s="270" t="s">
        <v>1338</v>
      </c>
      <c r="K978" s="271" t="s">
        <v>310</v>
      </c>
      <c r="L978" s="267" t="s">
        <v>569</v>
      </c>
      <c r="M978" s="268" t="n">
        <v>71</v>
      </c>
      <c r="N978" s="139" t="n">
        <f aca="false">(D978*G978)*B978</f>
        <v>0</v>
      </c>
    </row>
    <row r="979" s="254" customFormat="true" ht="12.75" hidden="false" customHeight="false" outlineLevel="0" collapsed="false">
      <c r="A979" s="255"/>
      <c r="B979" s="252"/>
      <c r="C979" s="245"/>
      <c r="D979" s="256"/>
      <c r="E979" s="252"/>
      <c r="F979" s="89" t="n">
        <f aca="false">G979*130</f>
        <v>0</v>
      </c>
      <c r="G979" s="257"/>
      <c r="H979" s="91"/>
      <c r="I979" s="92"/>
      <c r="J979" s="258"/>
      <c r="K979" s="80" t="s">
        <v>112</v>
      </c>
      <c r="L979" s="247"/>
      <c r="M979" s="257"/>
      <c r="N979" s="274" t="s">
        <v>5</v>
      </c>
    </row>
    <row r="980" s="254" customFormat="true" ht="12.75" hidden="false" customHeight="false" outlineLevel="0" collapsed="false">
      <c r="A980" s="261" t="n">
        <v>90735</v>
      </c>
      <c r="B980" s="272"/>
      <c r="C980" s="269" t="s">
        <v>29</v>
      </c>
      <c r="D980" s="269" t="n">
        <v>20</v>
      </c>
      <c r="E980" s="269" t="n">
        <v>3</v>
      </c>
      <c r="F980" s="89" t="n">
        <f aca="false">G980*130</f>
        <v>112</v>
      </c>
      <c r="G980" s="264" t="n">
        <v>0.86</v>
      </c>
      <c r="H980" s="91" t="n">
        <v>1</v>
      </c>
      <c r="I980" s="92" t="s">
        <v>1335</v>
      </c>
      <c r="J980" s="270"/>
      <c r="K980" s="271" t="s">
        <v>608</v>
      </c>
      <c r="L980" s="267" t="s">
        <v>606</v>
      </c>
      <c r="M980" s="268" t="n">
        <v>71</v>
      </c>
      <c r="N980" s="139" t="n">
        <f aca="false">(D980*G980)*B980</f>
        <v>0</v>
      </c>
    </row>
    <row r="981" s="254" customFormat="true" ht="12.75" hidden="false" customHeight="false" outlineLevel="0" collapsed="false">
      <c r="A981" s="261" t="n">
        <v>90736</v>
      </c>
      <c r="B981" s="272"/>
      <c r="C981" s="269" t="s">
        <v>29</v>
      </c>
      <c r="D981" s="269" t="n">
        <v>20</v>
      </c>
      <c r="E981" s="269" t="n">
        <v>3</v>
      </c>
      <c r="F981" s="89" t="n">
        <f aca="false">G981*130</f>
        <v>112</v>
      </c>
      <c r="G981" s="264" t="n">
        <v>0.86</v>
      </c>
      <c r="H981" s="91" t="n">
        <v>1</v>
      </c>
      <c r="I981" s="92" t="s">
        <v>1335</v>
      </c>
      <c r="J981" s="270"/>
      <c r="K981" s="275" t="s">
        <v>338</v>
      </c>
      <c r="L981" s="267" t="s">
        <v>606</v>
      </c>
      <c r="M981" s="268" t="n">
        <v>71</v>
      </c>
      <c r="N981" s="139" t="n">
        <f aca="false">(D981*G981)*B981</f>
        <v>0</v>
      </c>
    </row>
    <row r="982" s="254" customFormat="true" ht="12.75" hidden="false" customHeight="false" outlineLevel="0" collapsed="false">
      <c r="A982" s="261" t="n">
        <v>90737</v>
      </c>
      <c r="B982" s="272"/>
      <c r="C982" s="269" t="s">
        <v>29</v>
      </c>
      <c r="D982" s="269" t="n">
        <v>20</v>
      </c>
      <c r="E982" s="269" t="n">
        <v>3</v>
      </c>
      <c r="F982" s="89" t="n">
        <f aca="false">G982*130</f>
        <v>107</v>
      </c>
      <c r="G982" s="264" t="n">
        <v>0.82</v>
      </c>
      <c r="H982" s="91" t="n">
        <v>1</v>
      </c>
      <c r="I982" s="92" t="s">
        <v>1335</v>
      </c>
      <c r="J982" s="270"/>
      <c r="K982" s="271" t="s">
        <v>336</v>
      </c>
      <c r="L982" s="267" t="s">
        <v>606</v>
      </c>
      <c r="M982" s="268" t="n">
        <v>71</v>
      </c>
      <c r="N982" s="139" t="n">
        <f aca="false">(D982*G982)*B982</f>
        <v>0</v>
      </c>
    </row>
    <row r="983" s="254" customFormat="true" ht="12.75" hidden="false" customHeight="false" outlineLevel="0" collapsed="false">
      <c r="A983" s="261" t="n">
        <v>90738</v>
      </c>
      <c r="B983" s="272"/>
      <c r="C983" s="269" t="s">
        <v>29</v>
      </c>
      <c r="D983" s="269" t="n">
        <v>20</v>
      </c>
      <c r="E983" s="269" t="n">
        <v>3</v>
      </c>
      <c r="F983" s="89" t="n">
        <f aca="false">G983*130</f>
        <v>107</v>
      </c>
      <c r="G983" s="264" t="n">
        <v>0.82</v>
      </c>
      <c r="H983" s="91" t="n">
        <v>1</v>
      </c>
      <c r="I983" s="92" t="s">
        <v>1335</v>
      </c>
      <c r="J983" s="270"/>
      <c r="K983" s="271" t="s">
        <v>125</v>
      </c>
      <c r="L983" s="267" t="s">
        <v>606</v>
      </c>
      <c r="M983" s="268" t="n">
        <v>71</v>
      </c>
      <c r="N983" s="139" t="n">
        <f aca="false">(D983*G983)*B983</f>
        <v>0</v>
      </c>
    </row>
    <row r="984" s="254" customFormat="true" ht="12.75" hidden="false" customHeight="false" outlineLevel="0" collapsed="false">
      <c r="A984" s="261" t="n">
        <v>90739</v>
      </c>
      <c r="B984" s="272"/>
      <c r="C984" s="269" t="s">
        <v>29</v>
      </c>
      <c r="D984" s="269" t="n">
        <v>20</v>
      </c>
      <c r="E984" s="269" t="n">
        <v>3</v>
      </c>
      <c r="F984" s="89" t="n">
        <f aca="false">G984*130</f>
        <v>109</v>
      </c>
      <c r="G984" s="264" t="n">
        <v>0.84</v>
      </c>
      <c r="H984" s="91" t="n">
        <v>1</v>
      </c>
      <c r="I984" s="92" t="s">
        <v>1335</v>
      </c>
      <c r="J984" s="270"/>
      <c r="K984" s="271" t="s">
        <v>123</v>
      </c>
      <c r="L984" s="267" t="s">
        <v>606</v>
      </c>
      <c r="M984" s="268" t="n">
        <v>71</v>
      </c>
      <c r="N984" s="139" t="n">
        <f aca="false">(D984*G984)*B984</f>
        <v>0</v>
      </c>
    </row>
    <row r="985" s="254" customFormat="true" ht="12.75" hidden="false" customHeight="false" outlineLevel="0" collapsed="false">
      <c r="A985" s="255"/>
      <c r="B985" s="252"/>
      <c r="C985" s="245"/>
      <c r="D985" s="256"/>
      <c r="E985" s="252"/>
      <c r="F985" s="89" t="n">
        <f aca="false">G985*130</f>
        <v>0</v>
      </c>
      <c r="G985" s="257"/>
      <c r="H985" s="91"/>
      <c r="I985" s="92"/>
      <c r="J985" s="258"/>
      <c r="K985" s="80" t="s">
        <v>128</v>
      </c>
      <c r="L985" s="247"/>
      <c r="M985" s="257"/>
      <c r="N985" s="274" t="s">
        <v>5</v>
      </c>
    </row>
    <row r="986" s="254" customFormat="true" ht="12.75" hidden="false" customHeight="false" outlineLevel="0" collapsed="false">
      <c r="A986" s="261" t="n">
        <v>90740</v>
      </c>
      <c r="B986" s="262"/>
      <c r="C986" s="269" t="s">
        <v>29</v>
      </c>
      <c r="D986" s="263" t="n">
        <v>30</v>
      </c>
      <c r="E986" s="263" t="n">
        <v>15</v>
      </c>
      <c r="F986" s="89" t="n">
        <f aca="false">G986*130</f>
        <v>124</v>
      </c>
      <c r="G986" s="264" t="n">
        <v>0.95</v>
      </c>
      <c r="H986" s="91" t="n">
        <v>1</v>
      </c>
      <c r="I986" s="92" t="s">
        <v>1335</v>
      </c>
      <c r="J986" s="270" t="s">
        <v>326</v>
      </c>
      <c r="K986" s="271" t="s">
        <v>327</v>
      </c>
      <c r="L986" s="267" t="s">
        <v>131</v>
      </c>
      <c r="M986" s="268" t="n">
        <v>71</v>
      </c>
      <c r="N986" s="139" t="n">
        <f aca="false">(D986*G986)*B986</f>
        <v>0</v>
      </c>
    </row>
    <row r="987" s="254" customFormat="true" ht="12.75" hidden="false" customHeight="false" outlineLevel="0" collapsed="false">
      <c r="A987" s="261" t="n">
        <v>90741</v>
      </c>
      <c r="B987" s="262"/>
      <c r="C987" s="269" t="s">
        <v>29</v>
      </c>
      <c r="D987" s="263" t="n">
        <v>25</v>
      </c>
      <c r="E987" s="263" t="n">
        <v>10</v>
      </c>
      <c r="F987" s="89" t="n">
        <f aca="false">G987*130</f>
        <v>126</v>
      </c>
      <c r="G987" s="264" t="n">
        <v>0.97</v>
      </c>
      <c r="H987" s="91" t="n">
        <v>1</v>
      </c>
      <c r="I987" s="92" t="s">
        <v>1335</v>
      </c>
      <c r="J987" s="270" t="s">
        <v>1339</v>
      </c>
      <c r="K987" s="275" t="s">
        <v>1045</v>
      </c>
      <c r="L987" s="267" t="s">
        <v>379</v>
      </c>
      <c r="M987" s="268" t="n">
        <v>71</v>
      </c>
      <c r="N987" s="139" t="n">
        <f aca="false">(D987*G987)*B987</f>
        <v>0</v>
      </c>
    </row>
    <row r="988" s="254" customFormat="true" ht="12.75" hidden="false" customHeight="false" outlineLevel="0" collapsed="false">
      <c r="A988" s="261" t="n">
        <v>90742</v>
      </c>
      <c r="B988" s="262"/>
      <c r="C988" s="269" t="s">
        <v>29</v>
      </c>
      <c r="D988" s="263" t="n">
        <v>25</v>
      </c>
      <c r="E988" s="263" t="n">
        <v>10</v>
      </c>
      <c r="F988" s="89" t="n">
        <f aca="false">G988*130</f>
        <v>129</v>
      </c>
      <c r="G988" s="264" t="n">
        <v>0.99</v>
      </c>
      <c r="H988" s="91" t="n">
        <v>1</v>
      </c>
      <c r="I988" s="92" t="s">
        <v>1335</v>
      </c>
      <c r="J988" s="270" t="s">
        <v>101</v>
      </c>
      <c r="K988" s="275" t="s">
        <v>645</v>
      </c>
      <c r="L988" s="267" t="s">
        <v>379</v>
      </c>
      <c r="M988" s="268" t="n">
        <v>71</v>
      </c>
      <c r="N988" s="139" t="n">
        <f aca="false">(D988*G988)*B988</f>
        <v>0</v>
      </c>
    </row>
    <row r="989" customFormat="false" ht="12.75" hidden="false" customHeight="false" outlineLevel="0" collapsed="false">
      <c r="A989" s="76"/>
      <c r="B989" s="77"/>
      <c r="C989" s="78"/>
      <c r="D989" s="78"/>
      <c r="E989" s="77"/>
      <c r="F989" s="89" t="n">
        <f aca="false">G989*130</f>
        <v>0</v>
      </c>
      <c r="G989" s="80"/>
      <c r="H989" s="81"/>
      <c r="I989" s="82"/>
      <c r="J989" s="77"/>
      <c r="K989" s="80" t="s">
        <v>137</v>
      </c>
      <c r="L989" s="77"/>
      <c r="M989" s="83"/>
      <c r="N989" s="84" t="s">
        <v>5</v>
      </c>
    </row>
    <row r="990" s="254" customFormat="true" ht="12.75" hidden="false" customHeight="false" outlineLevel="0" collapsed="false">
      <c r="A990" s="261" t="n">
        <v>90743</v>
      </c>
      <c r="B990" s="272"/>
      <c r="C990" s="269" t="s">
        <v>29</v>
      </c>
      <c r="D990" s="263" t="n">
        <v>20</v>
      </c>
      <c r="E990" s="263" t="n">
        <v>15</v>
      </c>
      <c r="F990" s="89" t="n">
        <f aca="false">G990*130</f>
        <v>81</v>
      </c>
      <c r="G990" s="264" t="n">
        <v>0.62</v>
      </c>
      <c r="H990" s="91" t="n">
        <v>1</v>
      </c>
      <c r="I990" s="92" t="s">
        <v>1335</v>
      </c>
      <c r="J990" s="270"/>
      <c r="K990" s="275" t="s">
        <v>139</v>
      </c>
      <c r="L990" s="267" t="s">
        <v>379</v>
      </c>
      <c r="M990" s="268" t="n">
        <v>71</v>
      </c>
      <c r="N990" s="139" t="n">
        <f aca="false">(D990*G990)*B990</f>
        <v>0</v>
      </c>
    </row>
    <row r="991" s="254" customFormat="true" ht="12.75" hidden="false" customHeight="false" outlineLevel="0" collapsed="false">
      <c r="A991" s="261" t="n">
        <v>90534</v>
      </c>
      <c r="B991" s="272"/>
      <c r="C991" s="269" t="s">
        <v>29</v>
      </c>
      <c r="D991" s="263" t="n">
        <v>30</v>
      </c>
      <c r="E991" s="263" t="n">
        <v>15</v>
      </c>
      <c r="F991" s="89" t="n">
        <f aca="false">G991*130</f>
        <v>98</v>
      </c>
      <c r="G991" s="264" t="n">
        <v>0.75</v>
      </c>
      <c r="H991" s="91" t="n">
        <v>1</v>
      </c>
      <c r="I991" s="92" t="s">
        <v>1335</v>
      </c>
      <c r="J991" s="270"/>
      <c r="K991" s="275" t="s">
        <v>1340</v>
      </c>
      <c r="L991" s="267" t="s">
        <v>131</v>
      </c>
      <c r="M991" s="268" t="n">
        <v>71</v>
      </c>
      <c r="N991" s="139" t="n">
        <f aca="false">(D991*G991)*B991</f>
        <v>0</v>
      </c>
    </row>
    <row r="992" s="254" customFormat="true" ht="12.75" hidden="false" customHeight="false" outlineLevel="0" collapsed="false">
      <c r="A992" s="261" t="n">
        <v>90535</v>
      </c>
      <c r="B992" s="262"/>
      <c r="C992" s="269" t="s">
        <v>29</v>
      </c>
      <c r="D992" s="263" t="n">
        <v>30</v>
      </c>
      <c r="E992" s="263" t="n">
        <v>15</v>
      </c>
      <c r="F992" s="89" t="n">
        <f aca="false">G992*130</f>
        <v>98</v>
      </c>
      <c r="G992" s="264" t="n">
        <v>0.75</v>
      </c>
      <c r="H992" s="91" t="n">
        <v>1</v>
      </c>
      <c r="I992" s="92" t="s">
        <v>1335</v>
      </c>
      <c r="J992" s="265"/>
      <c r="K992" s="276" t="s">
        <v>1341</v>
      </c>
      <c r="L992" s="267" t="s">
        <v>142</v>
      </c>
      <c r="M992" s="268" t="n">
        <v>71</v>
      </c>
      <c r="N992" s="139" t="n">
        <f aca="false">(D992*G992)*B992</f>
        <v>0</v>
      </c>
    </row>
    <row r="993" s="254" customFormat="true" ht="12.75" hidden="false" customHeight="false" outlineLevel="0" collapsed="false">
      <c r="A993" s="261" t="n">
        <v>90542</v>
      </c>
      <c r="B993" s="272"/>
      <c r="C993" s="269" t="s">
        <v>29</v>
      </c>
      <c r="D993" s="263" t="n">
        <v>25</v>
      </c>
      <c r="E993" s="263" t="n">
        <v>10</v>
      </c>
      <c r="F993" s="89" t="n">
        <f aca="false">G993*130</f>
        <v>104</v>
      </c>
      <c r="G993" s="264" t="n">
        <v>0.8</v>
      </c>
      <c r="H993" s="91" t="n">
        <v>1</v>
      </c>
      <c r="I993" s="92" t="s">
        <v>1335</v>
      </c>
      <c r="J993" s="265"/>
      <c r="K993" s="276" t="s">
        <v>144</v>
      </c>
      <c r="L993" s="267" t="s">
        <v>352</v>
      </c>
      <c r="M993" s="268" t="n">
        <v>71</v>
      </c>
      <c r="N993" s="139" t="n">
        <f aca="false">(D993*G993)*B993</f>
        <v>0</v>
      </c>
    </row>
    <row r="994" s="254" customFormat="true" ht="12.75" hidden="false" customHeight="false" outlineLevel="0" collapsed="false">
      <c r="A994" s="261" t="n">
        <v>90543</v>
      </c>
      <c r="B994" s="272"/>
      <c r="C994" s="269" t="s">
        <v>29</v>
      </c>
      <c r="D994" s="263" t="n">
        <v>25</v>
      </c>
      <c r="E994" s="263" t="n">
        <v>15</v>
      </c>
      <c r="F994" s="89" t="n">
        <f aca="false">G994*130</f>
        <v>86</v>
      </c>
      <c r="G994" s="264" t="n">
        <v>0.66</v>
      </c>
      <c r="H994" s="91" t="n">
        <v>1</v>
      </c>
      <c r="I994" s="92" t="s">
        <v>1335</v>
      </c>
      <c r="J994" s="265"/>
      <c r="K994" s="102" t="s">
        <v>375</v>
      </c>
      <c r="L994" s="267" t="s">
        <v>379</v>
      </c>
      <c r="M994" s="268" t="n">
        <v>71</v>
      </c>
      <c r="N994" s="139" t="n">
        <f aca="false">(D994*G994)*B994</f>
        <v>0</v>
      </c>
    </row>
    <row r="995" s="254" customFormat="true" ht="12.75" hidden="false" customHeight="false" outlineLevel="0" collapsed="false">
      <c r="A995" s="277" t="n">
        <v>90546</v>
      </c>
      <c r="B995" s="278"/>
      <c r="C995" s="279" t="s">
        <v>29</v>
      </c>
      <c r="D995" s="280" t="n">
        <v>30</v>
      </c>
      <c r="E995" s="280" t="n">
        <v>10</v>
      </c>
      <c r="F995" s="89" t="n">
        <f aca="false">G995*130</f>
        <v>112</v>
      </c>
      <c r="G995" s="281" t="n">
        <v>0.86</v>
      </c>
      <c r="H995" s="282" t="n">
        <v>1</v>
      </c>
      <c r="I995" s="283" t="s">
        <v>1335</v>
      </c>
      <c r="J995" s="284"/>
      <c r="K995" s="285" t="s">
        <v>394</v>
      </c>
      <c r="L995" s="286" t="s">
        <v>142</v>
      </c>
      <c r="M995" s="287" t="n">
        <v>71</v>
      </c>
      <c r="N995" s="288" t="n">
        <f aca="false">(D995*G995)*B995</f>
        <v>0</v>
      </c>
    </row>
    <row r="996" s="239" customFormat="true" ht="18" hidden="false" customHeight="false" outlineLevel="0" collapsed="false">
      <c r="A996" s="216"/>
      <c r="B996" s="140"/>
      <c r="C996" s="99"/>
      <c r="D996" s="246" t="n">
        <f aca="false">SUM(B945:B995)/4</f>
        <v>0</v>
      </c>
      <c r="E996" s="140"/>
      <c r="F996" s="89"/>
      <c r="G996" s="163"/>
      <c r="H996" s="236"/>
      <c r="I996" s="237"/>
      <c r="J996" s="289" t="s">
        <v>1342</v>
      </c>
      <c r="K996" s="289"/>
      <c r="L996" s="99"/>
      <c r="M996" s="100"/>
      <c r="N996" s="139" t="s">
        <v>5</v>
      </c>
    </row>
    <row r="997" customFormat="false" ht="12.75" hidden="false" customHeight="false" outlineLevel="0" collapsed="false">
      <c r="A997" s="85" t="s">
        <v>1343</v>
      </c>
      <c r="B997" s="109"/>
      <c r="C997" s="87" t="s">
        <v>29</v>
      </c>
      <c r="D997" s="87" t="n">
        <v>10</v>
      </c>
      <c r="E997" s="87" t="n">
        <v>30</v>
      </c>
      <c r="F997" s="89" t="n">
        <f aca="false">G997*130</f>
        <v>378</v>
      </c>
      <c r="G997" s="90" t="n">
        <v>2.91</v>
      </c>
      <c r="H997" s="91" t="n">
        <v>1</v>
      </c>
      <c r="I997" s="92" t="s">
        <v>30</v>
      </c>
      <c r="J997" s="87"/>
      <c r="K997" s="290" t="s">
        <v>1344</v>
      </c>
      <c r="L997" s="95"/>
      <c r="M997" s="164" t="n">
        <v>73</v>
      </c>
      <c r="N997" s="97" t="n">
        <f aca="false">(D997*G997)*B997</f>
        <v>0</v>
      </c>
    </row>
    <row r="998" customFormat="false" ht="12.75" hidden="false" customHeight="false" outlineLevel="0" collapsed="false">
      <c r="A998" s="98" t="s">
        <v>1345</v>
      </c>
      <c r="B998" s="262"/>
      <c r="C998" s="99" t="s">
        <v>29</v>
      </c>
      <c r="D998" s="99" t="n">
        <v>15</v>
      </c>
      <c r="E998" s="99" t="n">
        <v>25</v>
      </c>
      <c r="F998" s="89" t="n">
        <f aca="false">G998*130</f>
        <v>359</v>
      </c>
      <c r="G998" s="100" t="n">
        <v>2.76</v>
      </c>
      <c r="H998" s="91" t="n">
        <v>1</v>
      </c>
      <c r="I998" s="92" t="s">
        <v>30</v>
      </c>
      <c r="J998" s="99"/>
      <c r="K998" s="163" t="s">
        <v>1346</v>
      </c>
      <c r="L998" s="136"/>
      <c r="M998" s="216" t="n">
        <v>73</v>
      </c>
      <c r="N998" s="139" t="n">
        <f aca="false">(D998*G998)*B998</f>
        <v>0</v>
      </c>
    </row>
    <row r="999" customFormat="false" ht="12.75" hidden="false" customHeight="false" outlineLevel="0" collapsed="false">
      <c r="A999" s="148" t="s">
        <v>1347</v>
      </c>
      <c r="B999" s="109"/>
      <c r="C999" s="149" t="s">
        <v>29</v>
      </c>
      <c r="D999" s="149" t="n">
        <v>10</v>
      </c>
      <c r="E999" s="215" t="n">
        <v>30</v>
      </c>
      <c r="F999" s="89" t="n">
        <f aca="false">G999*130</f>
        <v>332</v>
      </c>
      <c r="G999" s="100" t="n">
        <v>2.55</v>
      </c>
      <c r="H999" s="91" t="n">
        <v>1</v>
      </c>
      <c r="I999" s="92" t="s">
        <v>30</v>
      </c>
      <c r="J999" s="99"/>
      <c r="K999" s="150" t="s">
        <v>1348</v>
      </c>
      <c r="L999" s="136"/>
      <c r="M999" s="216" t="n">
        <v>73</v>
      </c>
      <c r="N999" s="139" t="n">
        <f aca="false">(D999*G999)*B999</f>
        <v>0</v>
      </c>
    </row>
    <row r="1000" customFormat="false" ht="12.75" hidden="false" customHeight="false" outlineLevel="0" collapsed="false">
      <c r="A1000" s="148" t="s">
        <v>1349</v>
      </c>
      <c r="B1000" s="109"/>
      <c r="C1000" s="149" t="s">
        <v>29</v>
      </c>
      <c r="D1000" s="149" t="n">
        <v>15</v>
      </c>
      <c r="E1000" s="215" t="n">
        <v>25</v>
      </c>
      <c r="F1000" s="89" t="n">
        <f aca="false">G1000*130</f>
        <v>372</v>
      </c>
      <c r="G1000" s="100" t="n">
        <v>2.86</v>
      </c>
      <c r="H1000" s="91" t="n">
        <v>1</v>
      </c>
      <c r="I1000" s="92" t="s">
        <v>30</v>
      </c>
      <c r="J1000" s="99"/>
      <c r="K1000" s="150" t="s">
        <v>1350</v>
      </c>
      <c r="L1000" s="136"/>
      <c r="M1000" s="216" t="n">
        <v>73</v>
      </c>
      <c r="N1000" s="139" t="n">
        <f aca="false">(D1000*G1000)*B1000</f>
        <v>0</v>
      </c>
    </row>
    <row r="1001" customFormat="false" ht="12.75" hidden="false" customHeight="false" outlineLevel="0" collapsed="false">
      <c r="A1001" s="148" t="s">
        <v>1351</v>
      </c>
      <c r="B1001" s="109"/>
      <c r="C1001" s="149" t="s">
        <v>29</v>
      </c>
      <c r="D1001" s="149" t="n">
        <v>15</v>
      </c>
      <c r="E1001" s="215" t="n">
        <v>14</v>
      </c>
      <c r="F1001" s="89" t="n">
        <f aca="false">G1001*130</f>
        <v>282</v>
      </c>
      <c r="G1001" s="100" t="n">
        <v>2.17</v>
      </c>
      <c r="H1001" s="91" t="n">
        <v>1</v>
      </c>
      <c r="I1001" s="92" t="s">
        <v>30</v>
      </c>
      <c r="J1001" s="99"/>
      <c r="K1001" s="150" t="s">
        <v>1352</v>
      </c>
      <c r="L1001" s="136"/>
      <c r="M1001" s="216" t="n">
        <v>73</v>
      </c>
      <c r="N1001" s="139" t="n">
        <f aca="false">(D1001*G1001)*B1001</f>
        <v>0</v>
      </c>
    </row>
    <row r="1002" customFormat="false" ht="12.75" hidden="false" customHeight="false" outlineLevel="0" collapsed="false">
      <c r="A1002" s="148" t="s">
        <v>1353</v>
      </c>
      <c r="B1002" s="109"/>
      <c r="C1002" s="149" t="s">
        <v>29</v>
      </c>
      <c r="D1002" s="149" t="n">
        <v>10</v>
      </c>
      <c r="E1002" s="215" t="n">
        <v>20</v>
      </c>
      <c r="F1002" s="89" t="n">
        <f aca="false">G1002*130</f>
        <v>394</v>
      </c>
      <c r="G1002" s="100" t="n">
        <v>3.03</v>
      </c>
      <c r="H1002" s="91" t="n">
        <v>1</v>
      </c>
      <c r="I1002" s="92" t="s">
        <v>30</v>
      </c>
      <c r="J1002" s="99"/>
      <c r="K1002" s="150" t="s">
        <v>1354</v>
      </c>
      <c r="L1002" s="136"/>
      <c r="M1002" s="216" t="n">
        <v>73</v>
      </c>
      <c r="N1002" s="97" t="n">
        <f aca="false">(D1002*G1002)*B1002</f>
        <v>0</v>
      </c>
    </row>
    <row r="1003" customFormat="false" ht="12.75" hidden="false" customHeight="false" outlineLevel="0" collapsed="false">
      <c r="A1003" s="148" t="s">
        <v>1355</v>
      </c>
      <c r="B1003" s="109"/>
      <c r="C1003" s="149" t="s">
        <v>29</v>
      </c>
      <c r="D1003" s="149" t="n">
        <v>10</v>
      </c>
      <c r="E1003" s="215" t="n">
        <v>25</v>
      </c>
      <c r="F1003" s="89" t="n">
        <f aca="false">G1003*130</f>
        <v>347</v>
      </c>
      <c r="G1003" s="169" t="n">
        <v>2.67</v>
      </c>
      <c r="H1003" s="91" t="n">
        <v>1</v>
      </c>
      <c r="I1003" s="92" t="s">
        <v>30</v>
      </c>
      <c r="J1003" s="149"/>
      <c r="K1003" s="150" t="s">
        <v>1356</v>
      </c>
      <c r="L1003" s="171"/>
      <c r="M1003" s="216" t="n">
        <v>73</v>
      </c>
      <c r="N1003" s="97" t="n">
        <f aca="false">(D1003*G1003)*B1003</f>
        <v>0</v>
      </c>
    </row>
    <row r="1004" customFormat="false" ht="12.75" hidden="false" customHeight="false" outlineLevel="0" collapsed="false">
      <c r="A1004" s="148" t="s">
        <v>1357</v>
      </c>
      <c r="B1004" s="109"/>
      <c r="C1004" s="149" t="s">
        <v>29</v>
      </c>
      <c r="D1004" s="149" t="n">
        <v>15</v>
      </c>
      <c r="E1004" s="215" t="n">
        <v>30</v>
      </c>
      <c r="F1004" s="89" t="n">
        <f aca="false">G1004*130</f>
        <v>338</v>
      </c>
      <c r="G1004" s="100" t="n">
        <v>2.6</v>
      </c>
      <c r="H1004" s="91" t="n">
        <v>1</v>
      </c>
      <c r="I1004" s="92" t="s">
        <v>30</v>
      </c>
      <c r="J1004" s="99"/>
      <c r="K1004" s="150" t="s">
        <v>1358</v>
      </c>
      <c r="L1004" s="136"/>
      <c r="M1004" s="216" t="n">
        <v>73</v>
      </c>
      <c r="N1004" s="97" t="n">
        <f aca="false">(D1004*G1004)*B1004</f>
        <v>0</v>
      </c>
    </row>
    <row r="1005" customFormat="false" ht="12.75" hidden="false" customHeight="false" outlineLevel="0" collapsed="false">
      <c r="A1005" s="148" t="s">
        <v>1359</v>
      </c>
      <c r="B1005" s="109"/>
      <c r="C1005" s="212" t="s">
        <v>29</v>
      </c>
      <c r="D1005" s="212" t="n">
        <v>20</v>
      </c>
      <c r="E1005" s="213" t="n">
        <v>40</v>
      </c>
      <c r="F1005" s="89" t="n">
        <f aca="false">G1005*130</f>
        <v>320</v>
      </c>
      <c r="G1005" s="119" t="n">
        <v>2.46</v>
      </c>
      <c r="H1005" s="113" t="n">
        <v>1</v>
      </c>
      <c r="I1005" s="114" t="s">
        <v>30</v>
      </c>
      <c r="J1005" s="118"/>
      <c r="K1005" s="214" t="s">
        <v>1360</v>
      </c>
      <c r="L1005" s="132"/>
      <c r="M1005" s="216" t="n">
        <v>73</v>
      </c>
      <c r="N1005" s="97" t="n">
        <f aca="false">(D1005*G1005)*B1005</f>
        <v>0</v>
      </c>
    </row>
    <row r="1006" customFormat="false" ht="12.75" hidden="false" customHeight="false" outlineLevel="0" collapsed="false">
      <c r="A1006" s="148" t="s">
        <v>1361</v>
      </c>
      <c r="B1006" s="109"/>
      <c r="C1006" s="212" t="s">
        <v>29</v>
      </c>
      <c r="D1006" s="212" t="n">
        <v>10</v>
      </c>
      <c r="E1006" s="213" t="n">
        <v>14</v>
      </c>
      <c r="F1006" s="89" t="n">
        <f aca="false">G1006*130</f>
        <v>424</v>
      </c>
      <c r="G1006" s="119" t="n">
        <v>3.26</v>
      </c>
      <c r="H1006" s="113" t="n">
        <v>1</v>
      </c>
      <c r="I1006" s="114" t="s">
        <v>30</v>
      </c>
      <c r="J1006" s="118"/>
      <c r="K1006" s="214" t="s">
        <v>1362</v>
      </c>
      <c r="L1006" s="132"/>
      <c r="M1006" s="216" t="n">
        <v>73</v>
      </c>
      <c r="N1006" s="97" t="n">
        <f aca="false">(D1006*G1006)*B1006</f>
        <v>0</v>
      </c>
    </row>
    <row r="1007" customFormat="false" ht="12.75" hidden="false" customHeight="false" outlineLevel="0" collapsed="false">
      <c r="A1007" s="148" t="s">
        <v>1363</v>
      </c>
      <c r="B1007" s="109"/>
      <c r="C1007" s="212" t="s">
        <v>29</v>
      </c>
      <c r="D1007" s="212" t="n">
        <v>10</v>
      </c>
      <c r="E1007" s="213" t="n">
        <v>14</v>
      </c>
      <c r="F1007" s="89" t="n">
        <f aca="false">G1007*130</f>
        <v>451</v>
      </c>
      <c r="G1007" s="119" t="n">
        <v>3.47</v>
      </c>
      <c r="H1007" s="113" t="n">
        <v>1</v>
      </c>
      <c r="I1007" s="114" t="s">
        <v>30</v>
      </c>
      <c r="J1007" s="118"/>
      <c r="K1007" s="214" t="s">
        <v>1364</v>
      </c>
      <c r="L1007" s="132"/>
      <c r="M1007" s="216" t="n">
        <v>73</v>
      </c>
      <c r="N1007" s="97" t="n">
        <f aca="false">(D1007*G1007)*B1007</f>
        <v>0</v>
      </c>
    </row>
    <row r="1008" customFormat="false" ht="12.75" hidden="false" customHeight="false" outlineLevel="0" collapsed="false">
      <c r="A1008" s="148" t="s">
        <v>1365</v>
      </c>
      <c r="B1008" s="109"/>
      <c r="C1008" s="212" t="s">
        <v>29</v>
      </c>
      <c r="D1008" s="212" t="n">
        <v>10</v>
      </c>
      <c r="E1008" s="213" t="n">
        <v>14</v>
      </c>
      <c r="F1008" s="89" t="n">
        <f aca="false">G1008*130</f>
        <v>443</v>
      </c>
      <c r="G1008" s="119" t="n">
        <v>3.41</v>
      </c>
      <c r="H1008" s="113" t="n">
        <v>1</v>
      </c>
      <c r="I1008" s="114" t="s">
        <v>30</v>
      </c>
      <c r="J1008" s="118"/>
      <c r="K1008" s="214" t="s">
        <v>1366</v>
      </c>
      <c r="L1008" s="132"/>
      <c r="M1008" s="216" t="n">
        <v>73</v>
      </c>
      <c r="N1008" s="97" t="n">
        <f aca="false">(D1008*G1008)*B1008</f>
        <v>0</v>
      </c>
    </row>
    <row r="1009" customFormat="false" ht="12.75" hidden="false" customHeight="false" outlineLevel="0" collapsed="false">
      <c r="A1009" s="148" t="s">
        <v>1367</v>
      </c>
      <c r="B1009" s="262"/>
      <c r="C1009" s="212" t="s">
        <v>29</v>
      </c>
      <c r="D1009" s="212" t="n">
        <v>25</v>
      </c>
      <c r="E1009" s="213" t="n">
        <v>35</v>
      </c>
      <c r="F1009" s="89" t="n">
        <f aca="false">G1009*130</f>
        <v>434</v>
      </c>
      <c r="G1009" s="119" t="n">
        <v>3.34</v>
      </c>
      <c r="H1009" s="113" t="n">
        <v>1</v>
      </c>
      <c r="I1009" s="114" t="s">
        <v>30</v>
      </c>
      <c r="J1009" s="118"/>
      <c r="K1009" s="214" t="s">
        <v>1368</v>
      </c>
      <c r="L1009" s="132"/>
      <c r="M1009" s="221" t="n">
        <v>74</v>
      </c>
      <c r="N1009" s="97" t="n">
        <f aca="false">(D1009*G1009)*B1009</f>
        <v>0</v>
      </c>
    </row>
    <row r="1010" customFormat="false" ht="12.75" hidden="false" customHeight="false" outlineLevel="0" collapsed="false">
      <c r="A1010" s="148" t="s">
        <v>1369</v>
      </c>
      <c r="B1010" s="109"/>
      <c r="C1010" s="212" t="s">
        <v>29</v>
      </c>
      <c r="D1010" s="212" t="n">
        <v>6</v>
      </c>
      <c r="E1010" s="213" t="n">
        <v>25</v>
      </c>
      <c r="F1010" s="89" t="n">
        <f aca="false">G1010*130</f>
        <v>490</v>
      </c>
      <c r="G1010" s="119" t="n">
        <v>3.77</v>
      </c>
      <c r="H1010" s="113" t="n">
        <v>1</v>
      </c>
      <c r="I1010" s="114" t="s">
        <v>30</v>
      </c>
      <c r="J1010" s="118"/>
      <c r="K1010" s="214" t="s">
        <v>1370</v>
      </c>
      <c r="L1010" s="132"/>
      <c r="M1010" s="221" t="n">
        <v>74</v>
      </c>
      <c r="N1010" s="97" t="n">
        <f aca="false">(D1010*G1010)*B1010</f>
        <v>0</v>
      </c>
    </row>
    <row r="1011" customFormat="false" ht="12.75" hidden="false" customHeight="false" outlineLevel="0" collapsed="false">
      <c r="A1011" s="148" t="s">
        <v>1371</v>
      </c>
      <c r="B1011" s="109"/>
      <c r="C1011" s="212" t="s">
        <v>29</v>
      </c>
      <c r="D1011" s="212" t="n">
        <v>6</v>
      </c>
      <c r="E1011" s="213" t="n">
        <v>25</v>
      </c>
      <c r="F1011" s="89" t="n">
        <f aca="false">G1011*130</f>
        <v>493</v>
      </c>
      <c r="G1011" s="119" t="n">
        <v>3.79</v>
      </c>
      <c r="H1011" s="113" t="n">
        <v>1</v>
      </c>
      <c r="I1011" s="114" t="s">
        <v>30</v>
      </c>
      <c r="J1011" s="118"/>
      <c r="K1011" s="214" t="s">
        <v>1372</v>
      </c>
      <c r="L1011" s="132"/>
      <c r="M1011" s="221" t="n">
        <v>74</v>
      </c>
      <c r="N1011" s="97" t="n">
        <f aca="false">(D1011*G1011)*B1011</f>
        <v>0</v>
      </c>
    </row>
    <row r="1012" customFormat="false" ht="12.75" hidden="false" customHeight="false" outlineLevel="0" collapsed="false">
      <c r="A1012" s="148" t="s">
        <v>1373</v>
      </c>
      <c r="B1012" s="262"/>
      <c r="C1012" s="212" t="s">
        <v>29</v>
      </c>
      <c r="D1012" s="212" t="n">
        <v>15</v>
      </c>
      <c r="E1012" s="213" t="n">
        <v>18</v>
      </c>
      <c r="F1012" s="89" t="n">
        <f aca="false">G1012*130</f>
        <v>295</v>
      </c>
      <c r="G1012" s="119" t="n">
        <v>2.27</v>
      </c>
      <c r="H1012" s="113" t="n">
        <v>1</v>
      </c>
      <c r="I1012" s="114" t="s">
        <v>30</v>
      </c>
      <c r="J1012" s="118"/>
      <c r="K1012" s="214" t="s">
        <v>1374</v>
      </c>
      <c r="L1012" s="132"/>
      <c r="M1012" s="221" t="n">
        <v>74</v>
      </c>
      <c r="N1012" s="97" t="n">
        <f aca="false">(D1012*G1012)*B1012</f>
        <v>0</v>
      </c>
    </row>
    <row r="1013" customFormat="false" ht="12.75" hidden="false" customHeight="false" outlineLevel="0" collapsed="false">
      <c r="A1013" s="148" t="s">
        <v>1375</v>
      </c>
      <c r="B1013" s="109"/>
      <c r="C1013" s="212" t="s">
        <v>29</v>
      </c>
      <c r="D1013" s="212" t="n">
        <v>15</v>
      </c>
      <c r="E1013" s="213" t="n">
        <v>18</v>
      </c>
      <c r="F1013" s="89" t="n">
        <f aca="false">G1013*130</f>
        <v>324</v>
      </c>
      <c r="G1013" s="119" t="n">
        <v>2.49</v>
      </c>
      <c r="H1013" s="113" t="n">
        <v>1</v>
      </c>
      <c r="I1013" s="114" t="s">
        <v>30</v>
      </c>
      <c r="J1013" s="118"/>
      <c r="K1013" s="214" t="s">
        <v>1376</v>
      </c>
      <c r="L1013" s="132"/>
      <c r="M1013" s="221" t="n">
        <v>74</v>
      </c>
      <c r="N1013" s="97" t="n">
        <f aca="false">(D1013*G1013)*B1013</f>
        <v>0</v>
      </c>
    </row>
    <row r="1014" customFormat="false" ht="12.75" hidden="false" customHeight="false" outlineLevel="0" collapsed="false">
      <c r="A1014" s="148" t="s">
        <v>1377</v>
      </c>
      <c r="B1014" s="109"/>
      <c r="C1014" s="212" t="s">
        <v>29</v>
      </c>
      <c r="D1014" s="212" t="n">
        <v>10</v>
      </c>
      <c r="E1014" s="213" t="n">
        <v>25</v>
      </c>
      <c r="F1014" s="89" t="n">
        <f aca="false">G1014*130</f>
        <v>393</v>
      </c>
      <c r="G1014" s="119" t="n">
        <v>3.02</v>
      </c>
      <c r="H1014" s="113" t="n">
        <v>1</v>
      </c>
      <c r="I1014" s="114" t="s">
        <v>30</v>
      </c>
      <c r="J1014" s="118"/>
      <c r="K1014" s="214" t="s">
        <v>1378</v>
      </c>
      <c r="L1014" s="132"/>
      <c r="M1014" s="221" t="n">
        <v>74</v>
      </c>
      <c r="N1014" s="97" t="n">
        <f aca="false">(D1014*G1014)*B1014</f>
        <v>0</v>
      </c>
    </row>
    <row r="1015" customFormat="false" ht="12.75" hidden="false" customHeight="false" outlineLevel="0" collapsed="false">
      <c r="A1015" s="148" t="s">
        <v>1379</v>
      </c>
      <c r="B1015" s="109"/>
      <c r="C1015" s="212" t="s">
        <v>29</v>
      </c>
      <c r="D1015" s="212" t="n">
        <v>10</v>
      </c>
      <c r="E1015" s="213" t="n">
        <v>25</v>
      </c>
      <c r="F1015" s="89" t="n">
        <f aca="false">G1015*130</f>
        <v>347</v>
      </c>
      <c r="G1015" s="119" t="n">
        <v>2.67</v>
      </c>
      <c r="H1015" s="113" t="n">
        <v>1</v>
      </c>
      <c r="I1015" s="114" t="s">
        <v>30</v>
      </c>
      <c r="J1015" s="118"/>
      <c r="K1015" s="214" t="s">
        <v>1380</v>
      </c>
      <c r="L1015" s="132"/>
      <c r="M1015" s="221" t="n">
        <v>74</v>
      </c>
      <c r="N1015" s="97" t="n">
        <f aca="false">(D1015*G1015)*B1015</f>
        <v>0</v>
      </c>
    </row>
    <row r="1016" customFormat="false" ht="12.75" hidden="false" customHeight="false" outlineLevel="0" collapsed="false">
      <c r="A1016" s="148" t="s">
        <v>1381</v>
      </c>
      <c r="B1016" s="109"/>
      <c r="C1016" s="149" t="s">
        <v>29</v>
      </c>
      <c r="D1016" s="149" t="n">
        <v>10</v>
      </c>
      <c r="E1016" s="215" t="n">
        <v>25</v>
      </c>
      <c r="F1016" s="89" t="n">
        <f aca="false">G1016*130</f>
        <v>360</v>
      </c>
      <c r="G1016" s="100" t="n">
        <v>2.77</v>
      </c>
      <c r="H1016" s="91" t="n">
        <v>1</v>
      </c>
      <c r="I1016" s="92" t="s">
        <v>30</v>
      </c>
      <c r="J1016" s="99"/>
      <c r="K1016" s="150" t="s">
        <v>1382</v>
      </c>
      <c r="L1016" s="136"/>
      <c r="M1016" s="221" t="n">
        <v>74</v>
      </c>
      <c r="N1016" s="97" t="n">
        <f aca="false">(D1016*G1016)*B1016</f>
        <v>0</v>
      </c>
    </row>
    <row r="1017" customFormat="false" ht="12.75" hidden="false" customHeight="false" outlineLevel="0" collapsed="false">
      <c r="A1017" s="148" t="s">
        <v>1383</v>
      </c>
      <c r="B1017" s="109"/>
      <c r="C1017" s="149" t="s">
        <v>29</v>
      </c>
      <c r="D1017" s="149" t="n">
        <v>10</v>
      </c>
      <c r="E1017" s="215" t="n">
        <v>25</v>
      </c>
      <c r="F1017" s="89" t="n">
        <f aca="false">G1017*130</f>
        <v>394</v>
      </c>
      <c r="G1017" s="100" t="n">
        <v>3.03</v>
      </c>
      <c r="H1017" s="91" t="n">
        <v>1</v>
      </c>
      <c r="I1017" s="92" t="s">
        <v>30</v>
      </c>
      <c r="J1017" s="99"/>
      <c r="K1017" s="150" t="s">
        <v>1384</v>
      </c>
      <c r="L1017" s="136"/>
      <c r="M1017" s="221" t="n">
        <v>74</v>
      </c>
      <c r="N1017" s="97" t="n">
        <f aca="false">(D1017*G1017)*B1017</f>
        <v>0</v>
      </c>
    </row>
    <row r="1018" customFormat="false" ht="12.75" hidden="false" customHeight="false" outlineLevel="0" collapsed="false">
      <c r="A1018" s="148" t="s">
        <v>1385</v>
      </c>
      <c r="B1018" s="109"/>
      <c r="C1018" s="149" t="s">
        <v>29</v>
      </c>
      <c r="D1018" s="149" t="n">
        <v>10</v>
      </c>
      <c r="E1018" s="215" t="n">
        <v>25</v>
      </c>
      <c r="F1018" s="89" t="n">
        <f aca="false">G1018*130</f>
        <v>348</v>
      </c>
      <c r="G1018" s="169" t="n">
        <v>2.68</v>
      </c>
      <c r="H1018" s="91" t="n">
        <v>1</v>
      </c>
      <c r="I1018" s="92" t="s">
        <v>30</v>
      </c>
      <c r="J1018" s="149"/>
      <c r="K1018" s="150" t="s">
        <v>1386</v>
      </c>
      <c r="L1018" s="171"/>
      <c r="M1018" s="221" t="n">
        <v>74</v>
      </c>
      <c r="N1018" s="97" t="n">
        <f aca="false">(D1018*G1018)*B1018</f>
        <v>0</v>
      </c>
    </row>
    <row r="1019" customFormat="false" ht="12.75" hidden="false" customHeight="false" outlineLevel="0" collapsed="false">
      <c r="A1019" s="148" t="s">
        <v>1387</v>
      </c>
      <c r="B1019" s="262"/>
      <c r="C1019" s="149" t="s">
        <v>29</v>
      </c>
      <c r="D1019" s="149" t="n">
        <v>10</v>
      </c>
      <c r="E1019" s="215" t="n">
        <v>25</v>
      </c>
      <c r="F1019" s="89" t="n">
        <f aca="false">G1019*130</f>
        <v>335</v>
      </c>
      <c r="G1019" s="169" t="n">
        <v>2.58</v>
      </c>
      <c r="H1019" s="91" t="n">
        <v>1</v>
      </c>
      <c r="I1019" s="92" t="s">
        <v>30</v>
      </c>
      <c r="J1019" s="149"/>
      <c r="K1019" s="150" t="s">
        <v>1388</v>
      </c>
      <c r="L1019" s="171"/>
      <c r="M1019" s="221" t="n">
        <v>74</v>
      </c>
      <c r="N1019" s="97" t="n">
        <f aca="false">(D1019*G1019)*B1019</f>
        <v>0</v>
      </c>
    </row>
    <row r="1020" customFormat="false" ht="12.75" hidden="false" customHeight="false" outlineLevel="0" collapsed="false">
      <c r="A1020" s="148" t="s">
        <v>1389</v>
      </c>
      <c r="B1020" s="262"/>
      <c r="C1020" s="149" t="s">
        <v>29</v>
      </c>
      <c r="D1020" s="149" t="n">
        <v>10</v>
      </c>
      <c r="E1020" s="215" t="n">
        <v>25</v>
      </c>
      <c r="F1020" s="89" t="n">
        <f aca="false">G1020*130</f>
        <v>359</v>
      </c>
      <c r="G1020" s="169" t="n">
        <v>2.76</v>
      </c>
      <c r="H1020" s="91" t="n">
        <v>1</v>
      </c>
      <c r="I1020" s="92" t="s">
        <v>30</v>
      </c>
      <c r="J1020" s="149"/>
      <c r="K1020" s="150" t="s">
        <v>1390</v>
      </c>
      <c r="L1020" s="171"/>
      <c r="M1020" s="221" t="n">
        <v>74</v>
      </c>
      <c r="N1020" s="97" t="n">
        <f aca="false">(D1020*G1020)*B1020</f>
        <v>0</v>
      </c>
    </row>
    <row r="1021" customFormat="false" ht="12.75" hidden="false" customHeight="false" outlineLevel="0" collapsed="false">
      <c r="A1021" s="148" t="s">
        <v>1391</v>
      </c>
      <c r="B1021" s="262"/>
      <c r="C1021" s="149" t="s">
        <v>29</v>
      </c>
      <c r="D1021" s="149" t="n">
        <v>10</v>
      </c>
      <c r="E1021" s="215" t="n">
        <v>25</v>
      </c>
      <c r="F1021" s="89" t="n">
        <f aca="false">G1021*130</f>
        <v>347</v>
      </c>
      <c r="G1021" s="169" t="n">
        <v>2.67</v>
      </c>
      <c r="H1021" s="91" t="n">
        <v>1</v>
      </c>
      <c r="I1021" s="92" t="s">
        <v>30</v>
      </c>
      <c r="J1021" s="149"/>
      <c r="K1021" s="150" t="s">
        <v>1392</v>
      </c>
      <c r="L1021" s="171"/>
      <c r="M1021" s="220" t="n">
        <v>75</v>
      </c>
      <c r="N1021" s="97" t="n">
        <f aca="false">(D1021*G1021)*B1021</f>
        <v>0</v>
      </c>
    </row>
    <row r="1022" customFormat="false" ht="12.75" hidden="false" customHeight="false" outlineLevel="0" collapsed="false">
      <c r="A1022" s="148" t="s">
        <v>1393</v>
      </c>
      <c r="B1022" s="262"/>
      <c r="C1022" s="149" t="s">
        <v>29</v>
      </c>
      <c r="D1022" s="149" t="n">
        <v>10</v>
      </c>
      <c r="E1022" s="215" t="n">
        <v>25</v>
      </c>
      <c r="F1022" s="89" t="n">
        <f aca="false">G1022*130</f>
        <v>348</v>
      </c>
      <c r="G1022" s="169" t="n">
        <v>2.68</v>
      </c>
      <c r="H1022" s="91" t="n">
        <v>1</v>
      </c>
      <c r="I1022" s="92" t="s">
        <v>30</v>
      </c>
      <c r="J1022" s="149"/>
      <c r="K1022" s="150" t="s">
        <v>1394</v>
      </c>
      <c r="L1022" s="171"/>
      <c r="M1022" s="220" t="n">
        <v>75</v>
      </c>
      <c r="N1022" s="97" t="n">
        <f aca="false">(D1022*G1022)*B1022</f>
        <v>0</v>
      </c>
    </row>
    <row r="1023" customFormat="false" ht="12.75" hidden="false" customHeight="false" outlineLevel="0" collapsed="false">
      <c r="A1023" s="148" t="s">
        <v>1395</v>
      </c>
      <c r="B1023" s="109"/>
      <c r="C1023" s="149" t="s">
        <v>29</v>
      </c>
      <c r="D1023" s="149" t="n">
        <v>10</v>
      </c>
      <c r="E1023" s="215" t="n">
        <v>25</v>
      </c>
      <c r="F1023" s="89" t="n">
        <f aca="false">G1023*130</f>
        <v>359</v>
      </c>
      <c r="G1023" s="169" t="n">
        <v>2.76</v>
      </c>
      <c r="H1023" s="91" t="n">
        <v>1</v>
      </c>
      <c r="I1023" s="92" t="s">
        <v>30</v>
      </c>
      <c r="J1023" s="149"/>
      <c r="K1023" s="150" t="s">
        <v>1396</v>
      </c>
      <c r="L1023" s="171"/>
      <c r="M1023" s="220" t="n">
        <v>75</v>
      </c>
      <c r="N1023" s="97" t="n">
        <f aca="false">(D1023*G1023)*B1023</f>
        <v>0</v>
      </c>
    </row>
    <row r="1024" customFormat="false" ht="12.75" hidden="false" customHeight="false" outlineLevel="0" collapsed="false">
      <c r="A1024" s="148" t="s">
        <v>1397</v>
      </c>
      <c r="B1024" s="109"/>
      <c r="C1024" s="212" t="s">
        <v>29</v>
      </c>
      <c r="D1024" s="212" t="n">
        <v>15</v>
      </c>
      <c r="E1024" s="213" t="n">
        <v>18</v>
      </c>
      <c r="F1024" s="89" t="n">
        <f aca="false">G1024*130</f>
        <v>319</v>
      </c>
      <c r="G1024" s="231" t="n">
        <v>2.45</v>
      </c>
      <c r="H1024" s="113" t="n">
        <v>1</v>
      </c>
      <c r="I1024" s="114" t="s">
        <v>30</v>
      </c>
      <c r="J1024" s="212"/>
      <c r="K1024" s="214" t="s">
        <v>1398</v>
      </c>
      <c r="L1024" s="203"/>
      <c r="M1024" s="220" t="n">
        <v>75</v>
      </c>
      <c r="N1024" s="97" t="n">
        <f aca="false">(D1024*G1024)*B1024</f>
        <v>0</v>
      </c>
    </row>
    <row r="1025" customFormat="false" ht="12.75" hidden="false" customHeight="false" outlineLevel="0" collapsed="false">
      <c r="A1025" s="148" t="s">
        <v>1399</v>
      </c>
      <c r="B1025" s="262"/>
      <c r="C1025" s="212" t="s">
        <v>29</v>
      </c>
      <c r="D1025" s="212" t="n">
        <v>15</v>
      </c>
      <c r="E1025" s="213" t="n">
        <v>18</v>
      </c>
      <c r="F1025" s="89" t="n">
        <f aca="false">G1025*130</f>
        <v>289</v>
      </c>
      <c r="G1025" s="231" t="n">
        <v>2.22</v>
      </c>
      <c r="H1025" s="113" t="n">
        <v>1</v>
      </c>
      <c r="I1025" s="114" t="s">
        <v>30</v>
      </c>
      <c r="J1025" s="212"/>
      <c r="K1025" s="214" t="s">
        <v>1400</v>
      </c>
      <c r="L1025" s="203"/>
      <c r="M1025" s="220" t="n">
        <v>75</v>
      </c>
      <c r="N1025" s="97" t="n">
        <f aca="false">(D1025*G1025)*B1025</f>
        <v>0</v>
      </c>
    </row>
    <row r="1026" customFormat="false" ht="12.75" hidden="false" customHeight="false" outlineLevel="0" collapsed="false">
      <c r="A1026" s="148" t="s">
        <v>1401</v>
      </c>
      <c r="B1026" s="109"/>
      <c r="C1026" s="212" t="s">
        <v>29</v>
      </c>
      <c r="D1026" s="212" t="n">
        <v>10</v>
      </c>
      <c r="E1026" s="213" t="n">
        <v>25</v>
      </c>
      <c r="F1026" s="89" t="n">
        <f aca="false">G1026*130</f>
        <v>421</v>
      </c>
      <c r="G1026" s="231" t="n">
        <v>3.24</v>
      </c>
      <c r="H1026" s="113" t="n">
        <v>1</v>
      </c>
      <c r="I1026" s="114" t="s">
        <v>30</v>
      </c>
      <c r="J1026" s="212"/>
      <c r="K1026" s="214" t="s">
        <v>1402</v>
      </c>
      <c r="L1026" s="203"/>
      <c r="M1026" s="220" t="n">
        <v>75</v>
      </c>
      <c r="N1026" s="97" t="n">
        <f aca="false">(D1026*G1026)*B1026</f>
        <v>0</v>
      </c>
    </row>
    <row r="1027" customFormat="false" ht="12.75" hidden="false" customHeight="false" outlineLevel="0" collapsed="false">
      <c r="A1027" s="148" t="s">
        <v>1403</v>
      </c>
      <c r="B1027" s="109"/>
      <c r="C1027" s="212" t="s">
        <v>29</v>
      </c>
      <c r="D1027" s="212" t="n">
        <v>10</v>
      </c>
      <c r="E1027" s="213" t="n">
        <v>25</v>
      </c>
      <c r="F1027" s="89" t="n">
        <f aca="false">G1027*130</f>
        <v>399</v>
      </c>
      <c r="G1027" s="231" t="n">
        <v>3.07</v>
      </c>
      <c r="H1027" s="113" t="n">
        <v>1</v>
      </c>
      <c r="I1027" s="114" t="s">
        <v>30</v>
      </c>
      <c r="J1027" s="212"/>
      <c r="K1027" s="214" t="s">
        <v>1404</v>
      </c>
      <c r="L1027" s="203"/>
      <c r="M1027" s="220" t="n">
        <v>75</v>
      </c>
      <c r="N1027" s="97" t="n">
        <f aca="false">(D1027*G1027)*B1027</f>
        <v>0</v>
      </c>
    </row>
    <row r="1028" customFormat="false" ht="12.75" hidden="false" customHeight="false" outlineLevel="0" collapsed="false">
      <c r="A1028" s="148" t="s">
        <v>1405</v>
      </c>
      <c r="B1028" s="109"/>
      <c r="C1028" s="212" t="s">
        <v>29</v>
      </c>
      <c r="D1028" s="212" t="n">
        <v>10</v>
      </c>
      <c r="E1028" s="213" t="n">
        <v>20</v>
      </c>
      <c r="F1028" s="89" t="n">
        <f aca="false">G1028*130</f>
        <v>415</v>
      </c>
      <c r="G1028" s="231" t="n">
        <v>3.19</v>
      </c>
      <c r="H1028" s="113" t="n">
        <v>1</v>
      </c>
      <c r="I1028" s="114" t="s">
        <v>30</v>
      </c>
      <c r="J1028" s="212"/>
      <c r="K1028" s="214" t="s">
        <v>1406</v>
      </c>
      <c r="L1028" s="203"/>
      <c r="M1028" s="220" t="n">
        <v>75</v>
      </c>
      <c r="N1028" s="97" t="n">
        <f aca="false">(D1028*G1028)*B1028</f>
        <v>0</v>
      </c>
    </row>
    <row r="1029" customFormat="false" ht="12.75" hidden="false" customHeight="false" outlineLevel="0" collapsed="false">
      <c r="A1029" s="148" t="s">
        <v>1407</v>
      </c>
      <c r="B1029" s="109"/>
      <c r="C1029" s="212" t="s">
        <v>29</v>
      </c>
      <c r="D1029" s="212" t="n">
        <v>10</v>
      </c>
      <c r="E1029" s="213" t="n">
        <v>25</v>
      </c>
      <c r="F1029" s="89" t="n">
        <f aca="false">G1029*130</f>
        <v>436</v>
      </c>
      <c r="G1029" s="231" t="n">
        <v>3.35</v>
      </c>
      <c r="H1029" s="113" t="n">
        <v>1</v>
      </c>
      <c r="I1029" s="114" t="s">
        <v>30</v>
      </c>
      <c r="J1029" s="212"/>
      <c r="K1029" s="214" t="s">
        <v>1408</v>
      </c>
      <c r="L1029" s="203"/>
      <c r="M1029" s="220" t="n">
        <v>75</v>
      </c>
      <c r="N1029" s="97" t="n">
        <f aca="false">(D1029*G1029)*B1029</f>
        <v>0</v>
      </c>
    </row>
    <row r="1030" customFormat="false" ht="12.75" hidden="false" customHeight="false" outlineLevel="0" collapsed="false">
      <c r="A1030" s="148" t="s">
        <v>1409</v>
      </c>
      <c r="B1030" s="109"/>
      <c r="C1030" s="212" t="s">
        <v>29</v>
      </c>
      <c r="D1030" s="212" t="n">
        <v>10</v>
      </c>
      <c r="E1030" s="213" t="n">
        <v>25</v>
      </c>
      <c r="F1030" s="89" t="n">
        <f aca="false">G1030*130</f>
        <v>395</v>
      </c>
      <c r="G1030" s="231" t="n">
        <v>3.04</v>
      </c>
      <c r="H1030" s="113" t="n">
        <v>1</v>
      </c>
      <c r="I1030" s="114" t="s">
        <v>30</v>
      </c>
      <c r="J1030" s="212"/>
      <c r="K1030" s="214" t="s">
        <v>1410</v>
      </c>
      <c r="L1030" s="203"/>
      <c r="M1030" s="220" t="n">
        <v>75</v>
      </c>
      <c r="N1030" s="97" t="n">
        <f aca="false">(D1030*G1030)*B1030</f>
        <v>0</v>
      </c>
    </row>
    <row r="1031" customFormat="false" ht="12.75" hidden="false" customHeight="false" outlineLevel="0" collapsed="false">
      <c r="A1031" s="148" t="s">
        <v>1411</v>
      </c>
      <c r="B1031" s="109"/>
      <c r="C1031" s="212" t="s">
        <v>29</v>
      </c>
      <c r="D1031" s="212" t="n">
        <v>25</v>
      </c>
      <c r="E1031" s="213" t="n">
        <v>25</v>
      </c>
      <c r="F1031" s="89" t="n">
        <f aca="false">G1031*130</f>
        <v>339</v>
      </c>
      <c r="G1031" s="231" t="n">
        <v>2.61</v>
      </c>
      <c r="H1031" s="113" t="n">
        <v>1</v>
      </c>
      <c r="I1031" s="114" t="s">
        <v>30</v>
      </c>
      <c r="J1031" s="212"/>
      <c r="K1031" s="214" t="s">
        <v>1412</v>
      </c>
      <c r="L1031" s="203"/>
      <c r="M1031" s="220" t="n">
        <v>75</v>
      </c>
      <c r="N1031" s="97" t="n">
        <f aca="false">(D1031*G1031)*B1031</f>
        <v>0</v>
      </c>
    </row>
    <row r="1032" customFormat="false" ht="12.75" hidden="false" customHeight="false" outlineLevel="0" collapsed="false">
      <c r="A1032" s="148" t="s">
        <v>1413</v>
      </c>
      <c r="B1032" s="109"/>
      <c r="C1032" s="212" t="s">
        <v>29</v>
      </c>
      <c r="D1032" s="212" t="n">
        <v>10</v>
      </c>
      <c r="E1032" s="213" t="n">
        <v>2</v>
      </c>
      <c r="F1032" s="89" t="n">
        <f aca="false">G1032*130</f>
        <v>524</v>
      </c>
      <c r="G1032" s="231" t="n">
        <v>4.03</v>
      </c>
      <c r="H1032" s="113" t="n">
        <v>1</v>
      </c>
      <c r="I1032" s="114" t="s">
        <v>30</v>
      </c>
      <c r="J1032" s="212"/>
      <c r="K1032" s="214" t="s">
        <v>1414</v>
      </c>
      <c r="L1032" s="203"/>
      <c r="M1032" s="220" t="n">
        <v>75</v>
      </c>
      <c r="N1032" s="97" t="n">
        <f aca="false">(D1032*G1032)*B1032</f>
        <v>0</v>
      </c>
    </row>
    <row r="1033" customFormat="false" ht="12.75" hidden="false" customHeight="false" outlineLevel="0" collapsed="false">
      <c r="A1033" s="148" t="s">
        <v>1415</v>
      </c>
      <c r="B1033" s="109"/>
      <c r="C1033" s="212" t="s">
        <v>29</v>
      </c>
      <c r="D1033" s="212" t="n">
        <v>6</v>
      </c>
      <c r="E1033" s="213" t="n">
        <v>3</v>
      </c>
      <c r="F1033" s="89" t="n">
        <f aca="false">G1033*130</f>
        <v>671</v>
      </c>
      <c r="G1033" s="231" t="n">
        <v>5.16</v>
      </c>
      <c r="H1033" s="113" t="n">
        <v>1</v>
      </c>
      <c r="I1033" s="114" t="s">
        <v>30</v>
      </c>
      <c r="J1033" s="212"/>
      <c r="K1033" s="214" t="s">
        <v>1416</v>
      </c>
      <c r="L1033" s="203"/>
      <c r="M1033" s="220" t="n">
        <v>76</v>
      </c>
      <c r="N1033" s="97" t="n">
        <f aca="false">(D1033*G1033)*B1033</f>
        <v>0</v>
      </c>
    </row>
    <row r="1034" customFormat="false" ht="12.75" hidden="false" customHeight="false" outlineLevel="0" collapsed="false">
      <c r="A1034" s="148" t="s">
        <v>1417</v>
      </c>
      <c r="B1034" s="262"/>
      <c r="C1034" s="212" t="s">
        <v>29</v>
      </c>
      <c r="D1034" s="212" t="n">
        <v>15</v>
      </c>
      <c r="E1034" s="213" t="n">
        <v>2</v>
      </c>
      <c r="F1034" s="89" t="n">
        <f aca="false">G1034*130</f>
        <v>285</v>
      </c>
      <c r="G1034" s="231" t="n">
        <v>2.19</v>
      </c>
      <c r="H1034" s="113" t="n">
        <v>1</v>
      </c>
      <c r="I1034" s="114" t="s">
        <v>30</v>
      </c>
      <c r="J1034" s="212"/>
      <c r="K1034" s="214" t="s">
        <v>1418</v>
      </c>
      <c r="L1034" s="203"/>
      <c r="M1034" s="220" t="n">
        <v>76</v>
      </c>
      <c r="N1034" s="97" t="n">
        <f aca="false">(D1034*G1034)*B1034</f>
        <v>0</v>
      </c>
    </row>
    <row r="1035" customFormat="false" ht="12.75" hidden="false" customHeight="false" outlineLevel="0" collapsed="false">
      <c r="A1035" s="148" t="s">
        <v>1419</v>
      </c>
      <c r="B1035" s="109"/>
      <c r="C1035" s="212" t="s">
        <v>29</v>
      </c>
      <c r="D1035" s="212" t="n">
        <v>25</v>
      </c>
      <c r="E1035" s="213" t="n">
        <v>30</v>
      </c>
      <c r="F1035" s="89" t="n">
        <f aca="false">G1035*130</f>
        <v>220</v>
      </c>
      <c r="G1035" s="231" t="n">
        <v>1.69</v>
      </c>
      <c r="H1035" s="113" t="n">
        <v>1</v>
      </c>
      <c r="I1035" s="114" t="s">
        <v>30</v>
      </c>
      <c r="J1035" s="212"/>
      <c r="K1035" s="214" t="s">
        <v>1420</v>
      </c>
      <c r="L1035" s="203"/>
      <c r="M1035" s="220" t="n">
        <v>76</v>
      </c>
      <c r="N1035" s="97" t="n">
        <f aca="false">(D1035*G1035)*B1035</f>
        <v>0</v>
      </c>
    </row>
    <row r="1036" customFormat="false" ht="12.75" hidden="false" customHeight="false" outlineLevel="0" collapsed="false">
      <c r="A1036" s="148" t="s">
        <v>1421</v>
      </c>
      <c r="B1036" s="156"/>
      <c r="C1036" s="212" t="s">
        <v>29</v>
      </c>
      <c r="D1036" s="212" t="n">
        <v>10</v>
      </c>
      <c r="E1036" s="213" t="n">
        <v>8</v>
      </c>
      <c r="F1036" s="89" t="n">
        <f aca="false">G1036*130</f>
        <v>494</v>
      </c>
      <c r="G1036" s="231" t="n">
        <v>3.8</v>
      </c>
      <c r="H1036" s="113" t="n">
        <v>1</v>
      </c>
      <c r="I1036" s="114" t="s">
        <v>30</v>
      </c>
      <c r="J1036" s="212"/>
      <c r="K1036" s="214" t="s">
        <v>1422</v>
      </c>
      <c r="L1036" s="203"/>
      <c r="M1036" s="220" t="n">
        <v>76</v>
      </c>
      <c r="N1036" s="97" t="n">
        <f aca="false">(D1036*G1036)*B1036</f>
        <v>0</v>
      </c>
    </row>
    <row r="1037" customFormat="false" ht="12.75" hidden="false" customHeight="false" outlineLevel="0" collapsed="false">
      <c r="A1037" s="148" t="s">
        <v>1423</v>
      </c>
      <c r="B1037" s="156"/>
      <c r="C1037" s="212" t="s">
        <v>29</v>
      </c>
      <c r="D1037" s="212" t="n">
        <v>15</v>
      </c>
      <c r="E1037" s="213" t="n">
        <v>5</v>
      </c>
      <c r="F1037" s="89" t="n">
        <f aca="false">G1037*130</f>
        <v>403</v>
      </c>
      <c r="G1037" s="231" t="n">
        <v>3.1</v>
      </c>
      <c r="H1037" s="113" t="n">
        <v>1</v>
      </c>
      <c r="I1037" s="114" t="s">
        <v>30</v>
      </c>
      <c r="J1037" s="212"/>
      <c r="K1037" s="214" t="s">
        <v>1424</v>
      </c>
      <c r="L1037" s="203"/>
      <c r="M1037" s="220" t="n">
        <v>76</v>
      </c>
      <c r="N1037" s="97" t="n">
        <f aca="false">(D1037*G1037)*B1037</f>
        <v>0</v>
      </c>
    </row>
    <row r="1038" customFormat="false" ht="12.75" hidden="false" customHeight="false" outlineLevel="0" collapsed="false">
      <c r="A1038" s="148" t="s">
        <v>1425</v>
      </c>
      <c r="B1038" s="156"/>
      <c r="C1038" s="212" t="s">
        <v>29</v>
      </c>
      <c r="D1038" s="212" t="n">
        <v>10</v>
      </c>
      <c r="E1038" s="213" t="n">
        <v>5</v>
      </c>
      <c r="F1038" s="89" t="n">
        <f aca="false">G1038*130</f>
        <v>560</v>
      </c>
      <c r="G1038" s="231" t="n">
        <v>4.31</v>
      </c>
      <c r="H1038" s="113" t="n">
        <v>1</v>
      </c>
      <c r="I1038" s="114" t="s">
        <v>30</v>
      </c>
      <c r="J1038" s="212"/>
      <c r="K1038" s="214" t="s">
        <v>1426</v>
      </c>
      <c r="L1038" s="203"/>
      <c r="M1038" s="220" t="n">
        <v>76</v>
      </c>
      <c r="N1038" s="97" t="n">
        <f aca="false">(D1038*G1038)*B1038</f>
        <v>0</v>
      </c>
    </row>
    <row r="1039" customFormat="false" ht="12.75" hidden="false" customHeight="false" outlineLevel="0" collapsed="false">
      <c r="A1039" s="291"/>
      <c r="B1039" s="140"/>
      <c r="C1039" s="141"/>
      <c r="D1039" s="235" t="n">
        <f aca="false">SUM(B997:B1038)*0.37</f>
        <v>0</v>
      </c>
      <c r="E1039" s="141"/>
      <c r="F1039" s="89"/>
      <c r="G1039" s="102"/>
      <c r="H1039" s="292"/>
      <c r="I1039" s="293"/>
      <c r="J1039" s="227"/>
      <c r="K1039" s="294"/>
      <c r="L1039" s="141"/>
      <c r="M1039" s="83"/>
      <c r="N1039" s="145" t="s">
        <v>5</v>
      </c>
    </row>
    <row r="1040" customFormat="false" ht="18" hidden="false" customHeight="false" outlineLevel="0" collapsed="false">
      <c r="A1040" s="295"/>
      <c r="B1040" s="140"/>
      <c r="C1040" s="141"/>
      <c r="D1040" s="78"/>
      <c r="E1040" s="77"/>
      <c r="F1040" s="89"/>
      <c r="G1040" s="102"/>
      <c r="H1040" s="292"/>
      <c r="I1040" s="293"/>
      <c r="J1040" s="134" t="s">
        <v>1427</v>
      </c>
      <c r="K1040" s="134"/>
      <c r="L1040" s="141"/>
      <c r="M1040" s="83"/>
      <c r="N1040" s="145" t="s">
        <v>5</v>
      </c>
    </row>
    <row r="1041" customFormat="false" ht="12.75" hidden="false" customHeight="false" outlineLevel="0" collapsed="false">
      <c r="A1041" s="295"/>
      <c r="B1041" s="140"/>
      <c r="C1041" s="141"/>
      <c r="D1041" s="78"/>
      <c r="E1041" s="77"/>
      <c r="F1041" s="89"/>
      <c r="G1041" s="80"/>
      <c r="H1041" s="81"/>
      <c r="I1041" s="82"/>
      <c r="J1041" s="77"/>
      <c r="K1041" s="80" t="s">
        <v>1428</v>
      </c>
      <c r="L1041" s="78"/>
      <c r="M1041" s="144"/>
      <c r="N1041" s="145" t="s">
        <v>5</v>
      </c>
    </row>
    <row r="1042" customFormat="false" ht="12.75" hidden="false" customHeight="false" outlineLevel="0" collapsed="false">
      <c r="A1042" s="85" t="s">
        <v>1429</v>
      </c>
      <c r="B1042" s="86"/>
      <c r="C1042" s="87" t="s">
        <v>29</v>
      </c>
      <c r="D1042" s="87" t="n">
        <v>1</v>
      </c>
      <c r="E1042" s="88" t="n">
        <v>700</v>
      </c>
      <c r="F1042" s="89" t="n">
        <f aca="false">G1042*130/1000*E1042</f>
        <v>7887</v>
      </c>
      <c r="G1042" s="90" t="n">
        <v>86.67</v>
      </c>
      <c r="H1042" s="91" t="n">
        <v>1000</v>
      </c>
      <c r="I1042" s="92" t="s">
        <v>1430</v>
      </c>
      <c r="J1042" s="93" t="s">
        <v>44</v>
      </c>
      <c r="K1042" s="94" t="s">
        <v>1431</v>
      </c>
      <c r="L1042" s="95" t="s">
        <v>441</v>
      </c>
      <c r="M1042" s="135" t="n">
        <v>77</v>
      </c>
      <c r="N1042" s="97" t="n">
        <f aca="false">(((D1042*G1042)/1000)*E1042)*B1042</f>
        <v>0</v>
      </c>
    </row>
    <row r="1043" customFormat="false" ht="12.75" hidden="false" customHeight="false" outlineLevel="0" collapsed="false">
      <c r="A1043" s="98" t="s">
        <v>1432</v>
      </c>
      <c r="B1043" s="86"/>
      <c r="C1043" s="99" t="s">
        <v>29</v>
      </c>
      <c r="D1043" s="99" t="n">
        <v>1</v>
      </c>
      <c r="E1043" s="146" t="n">
        <v>700</v>
      </c>
      <c r="F1043" s="89" t="n">
        <f aca="false">G1043*130/1000*E1043</f>
        <v>7266</v>
      </c>
      <c r="G1043" s="100" t="n">
        <v>79.85</v>
      </c>
      <c r="H1043" s="91" t="n">
        <v>1000</v>
      </c>
      <c r="I1043" s="92" t="s">
        <v>1430</v>
      </c>
      <c r="J1043" s="101" t="s">
        <v>44</v>
      </c>
      <c r="K1043" s="102" t="s">
        <v>202</v>
      </c>
      <c r="L1043" s="136" t="s">
        <v>441</v>
      </c>
      <c r="M1043" s="135" t="n">
        <v>77</v>
      </c>
      <c r="N1043" s="97" t="n">
        <f aca="false">(((D1043*G1043)/1000)*E1043)*B1043</f>
        <v>0</v>
      </c>
    </row>
    <row r="1044" customFormat="false" ht="12.75" hidden="false" customHeight="false" outlineLevel="0" collapsed="false">
      <c r="A1044" s="98" t="s">
        <v>1433</v>
      </c>
      <c r="B1044" s="86"/>
      <c r="C1044" s="99" t="s">
        <v>29</v>
      </c>
      <c r="D1044" s="99" t="n">
        <v>1</v>
      </c>
      <c r="E1044" s="146" t="n">
        <v>700</v>
      </c>
      <c r="F1044" s="89" t="n">
        <f aca="false">G1044*130/1000*E1044</f>
        <v>8417</v>
      </c>
      <c r="G1044" s="100" t="n">
        <v>92.49</v>
      </c>
      <c r="H1044" s="91" t="n">
        <v>1000</v>
      </c>
      <c r="I1044" s="92" t="s">
        <v>1430</v>
      </c>
      <c r="J1044" s="101" t="s">
        <v>44</v>
      </c>
      <c r="K1044" s="102" t="s">
        <v>792</v>
      </c>
      <c r="L1044" s="136" t="s">
        <v>441</v>
      </c>
      <c r="M1044" s="135" t="n">
        <v>77</v>
      </c>
      <c r="N1044" s="97" t="n">
        <f aca="false">(((D1044*G1044)/1000)*E1044)*B1044</f>
        <v>0</v>
      </c>
    </row>
    <row r="1045" customFormat="false" ht="12.75" hidden="false" customHeight="false" outlineLevel="0" collapsed="false">
      <c r="A1045" s="98" t="s">
        <v>1434</v>
      </c>
      <c r="B1045" s="86"/>
      <c r="C1045" s="99" t="s">
        <v>29</v>
      </c>
      <c r="D1045" s="99" t="n">
        <v>1</v>
      </c>
      <c r="E1045" s="146" t="n">
        <v>700</v>
      </c>
      <c r="F1045" s="89" t="n">
        <f aca="false">G1045*130/1000*E1045</f>
        <v>6737</v>
      </c>
      <c r="G1045" s="100" t="n">
        <v>74.03</v>
      </c>
      <c r="H1045" s="91" t="n">
        <v>1000</v>
      </c>
      <c r="I1045" s="92" t="s">
        <v>1430</v>
      </c>
      <c r="J1045" s="101" t="s">
        <v>44</v>
      </c>
      <c r="K1045" s="102" t="s">
        <v>1435</v>
      </c>
      <c r="L1045" s="136" t="s">
        <v>441</v>
      </c>
      <c r="M1045" s="135" t="n">
        <v>77</v>
      </c>
      <c r="N1045" s="97" t="n">
        <f aca="false">(((D1045*G1045)/1000)*E1045)*B1045</f>
        <v>0</v>
      </c>
    </row>
    <row r="1046" customFormat="false" ht="12.75" hidden="false" customHeight="false" outlineLevel="0" collapsed="false">
      <c r="A1046" s="98" t="s">
        <v>1436</v>
      </c>
      <c r="B1046" s="86"/>
      <c r="C1046" s="99" t="s">
        <v>29</v>
      </c>
      <c r="D1046" s="99" t="n">
        <v>1</v>
      </c>
      <c r="E1046" s="146" t="n">
        <v>700</v>
      </c>
      <c r="F1046" s="89" t="n">
        <f aca="false">G1046*130/1000*E1046</f>
        <v>6737</v>
      </c>
      <c r="G1046" s="100" t="n">
        <v>74.03</v>
      </c>
      <c r="H1046" s="91" t="n">
        <v>1000</v>
      </c>
      <c r="I1046" s="92" t="s">
        <v>1430</v>
      </c>
      <c r="J1046" s="101" t="s">
        <v>44</v>
      </c>
      <c r="K1046" s="102" t="s">
        <v>787</v>
      </c>
      <c r="L1046" s="136" t="s">
        <v>441</v>
      </c>
      <c r="M1046" s="135" t="n">
        <v>77</v>
      </c>
      <c r="N1046" s="97" t="n">
        <f aca="false">(((D1046*G1046)/1000)*E1046)*B1046</f>
        <v>0</v>
      </c>
    </row>
    <row r="1047" customFormat="false" ht="12.75" hidden="false" customHeight="false" outlineLevel="0" collapsed="false">
      <c r="A1047" s="98" t="s">
        <v>1437</v>
      </c>
      <c r="B1047" s="86"/>
      <c r="C1047" s="99" t="s">
        <v>29</v>
      </c>
      <c r="D1047" s="99" t="n">
        <v>1</v>
      </c>
      <c r="E1047" s="146" t="n">
        <v>700</v>
      </c>
      <c r="F1047" s="89" t="n">
        <f aca="false">G1047*130/1000*E1047</f>
        <v>7266</v>
      </c>
      <c r="G1047" s="100" t="n">
        <v>79.85</v>
      </c>
      <c r="H1047" s="91" t="n">
        <v>1000</v>
      </c>
      <c r="I1047" s="92" t="s">
        <v>1430</v>
      </c>
      <c r="J1047" s="101" t="s">
        <v>44</v>
      </c>
      <c r="K1047" s="102" t="s">
        <v>1438</v>
      </c>
      <c r="L1047" s="136" t="s">
        <v>441</v>
      </c>
      <c r="M1047" s="135" t="n">
        <v>77</v>
      </c>
      <c r="N1047" s="97" t="n">
        <f aca="false">(((D1047*G1047)/1000)*E1047)*B1047</f>
        <v>0</v>
      </c>
    </row>
    <row r="1048" customFormat="false" ht="12.75" hidden="false" customHeight="false" outlineLevel="0" collapsed="false">
      <c r="A1048" s="98" t="s">
        <v>1439</v>
      </c>
      <c r="B1048" s="86"/>
      <c r="C1048" s="99" t="s">
        <v>29</v>
      </c>
      <c r="D1048" s="99" t="n">
        <v>1</v>
      </c>
      <c r="E1048" s="146" t="n">
        <v>700</v>
      </c>
      <c r="F1048" s="89" t="n">
        <f aca="false">G1048*130/1000*E1048</f>
        <v>7266</v>
      </c>
      <c r="G1048" s="100" t="n">
        <v>79.85</v>
      </c>
      <c r="H1048" s="91" t="n">
        <v>1000</v>
      </c>
      <c r="I1048" s="92" t="s">
        <v>1430</v>
      </c>
      <c r="J1048" s="101" t="s">
        <v>44</v>
      </c>
      <c r="K1048" s="102" t="s">
        <v>1440</v>
      </c>
      <c r="L1048" s="136" t="s">
        <v>441</v>
      </c>
      <c r="M1048" s="135" t="n">
        <v>77</v>
      </c>
      <c r="N1048" s="97" t="n">
        <f aca="false">(((D1048*G1048)/1000)*E1048)*B1048</f>
        <v>0</v>
      </c>
    </row>
    <row r="1049" customFormat="false" ht="12.75" hidden="false" customHeight="false" outlineLevel="0" collapsed="false">
      <c r="A1049" s="98" t="s">
        <v>1441</v>
      </c>
      <c r="B1049" s="86"/>
      <c r="C1049" s="99" t="s">
        <v>29</v>
      </c>
      <c r="D1049" s="99" t="n">
        <v>1</v>
      </c>
      <c r="E1049" s="146" t="n">
        <v>700</v>
      </c>
      <c r="F1049" s="89" t="n">
        <f aca="false">G1049*130/1000*E1049</f>
        <v>6737</v>
      </c>
      <c r="G1049" s="100" t="n">
        <v>74.03</v>
      </c>
      <c r="H1049" s="91" t="n">
        <v>1000</v>
      </c>
      <c r="I1049" s="92" t="s">
        <v>1430</v>
      </c>
      <c r="J1049" s="101" t="s">
        <v>44</v>
      </c>
      <c r="K1049" s="102" t="s">
        <v>1442</v>
      </c>
      <c r="L1049" s="136" t="s">
        <v>441</v>
      </c>
      <c r="M1049" s="135" t="n">
        <v>77</v>
      </c>
      <c r="N1049" s="97" t="n">
        <f aca="false">(((D1049*G1049)/1000)*E1049)*B1049</f>
        <v>0</v>
      </c>
    </row>
    <row r="1050" customFormat="false" ht="12.75" hidden="false" customHeight="false" outlineLevel="0" collapsed="false">
      <c r="A1050" s="98" t="s">
        <v>1443</v>
      </c>
      <c r="B1050" s="86"/>
      <c r="C1050" s="99" t="s">
        <v>29</v>
      </c>
      <c r="D1050" s="99" t="n">
        <v>1</v>
      </c>
      <c r="E1050" s="146" t="n">
        <v>700</v>
      </c>
      <c r="F1050" s="89" t="n">
        <f aca="false">G1050*130/1000*E1050</f>
        <v>8946</v>
      </c>
      <c r="G1050" s="100" t="n">
        <v>98.31</v>
      </c>
      <c r="H1050" s="91" t="n">
        <v>1000</v>
      </c>
      <c r="I1050" s="92" t="s">
        <v>1430</v>
      </c>
      <c r="J1050" s="101" t="s">
        <v>44</v>
      </c>
      <c r="K1050" s="102" t="s">
        <v>45</v>
      </c>
      <c r="L1050" s="136" t="s">
        <v>441</v>
      </c>
      <c r="M1050" s="166" t="n">
        <v>78</v>
      </c>
      <c r="N1050" s="97" t="n">
        <f aca="false">(((D1050*G1050)/1000)*E1050)*B1050</f>
        <v>0</v>
      </c>
    </row>
    <row r="1051" customFormat="false" ht="12.75" hidden="false" customHeight="false" outlineLevel="0" collapsed="false">
      <c r="A1051" s="98" t="s">
        <v>1444</v>
      </c>
      <c r="B1051" s="86"/>
      <c r="C1051" s="99" t="s">
        <v>29</v>
      </c>
      <c r="D1051" s="99" t="n">
        <v>1</v>
      </c>
      <c r="E1051" s="146" t="n">
        <v>700</v>
      </c>
      <c r="F1051" s="89" t="n">
        <f aca="false">G1051*130/1000*E1051</f>
        <v>8946</v>
      </c>
      <c r="G1051" s="100" t="n">
        <v>98.31</v>
      </c>
      <c r="H1051" s="91" t="n">
        <v>1000</v>
      </c>
      <c r="I1051" s="92" t="s">
        <v>1430</v>
      </c>
      <c r="J1051" s="101" t="s">
        <v>44</v>
      </c>
      <c r="K1051" s="102" t="s">
        <v>494</v>
      </c>
      <c r="L1051" s="136" t="s">
        <v>441</v>
      </c>
      <c r="M1051" s="166" t="n">
        <v>78</v>
      </c>
      <c r="N1051" s="97" t="n">
        <f aca="false">(((D1051*G1051)/1000)*E1051)*B1051</f>
        <v>0</v>
      </c>
    </row>
    <row r="1052" customFormat="false" ht="12.75" hidden="false" customHeight="false" outlineLevel="0" collapsed="false">
      <c r="A1052" s="98" t="s">
        <v>1445</v>
      </c>
      <c r="B1052" s="86"/>
      <c r="C1052" s="99" t="s">
        <v>29</v>
      </c>
      <c r="D1052" s="99" t="n">
        <v>1</v>
      </c>
      <c r="E1052" s="146" t="n">
        <v>700</v>
      </c>
      <c r="F1052" s="89" t="n">
        <f aca="false">G1052*130/1000*E1052</f>
        <v>8417</v>
      </c>
      <c r="G1052" s="100" t="n">
        <v>92.49</v>
      </c>
      <c r="H1052" s="91" t="n">
        <v>1000</v>
      </c>
      <c r="I1052" s="92" t="s">
        <v>1430</v>
      </c>
      <c r="J1052" s="101" t="s">
        <v>44</v>
      </c>
      <c r="K1052" s="102" t="s">
        <v>1446</v>
      </c>
      <c r="L1052" s="136" t="s">
        <v>441</v>
      </c>
      <c r="M1052" s="166" t="n">
        <v>78</v>
      </c>
      <c r="N1052" s="97" t="n">
        <f aca="false">(((D1052*G1052)/1000)*E1052)*B1052</f>
        <v>0</v>
      </c>
    </row>
    <row r="1053" customFormat="false" ht="12.75" hidden="false" customHeight="false" outlineLevel="0" collapsed="false">
      <c r="A1053" s="98" t="s">
        <v>1447</v>
      </c>
      <c r="B1053" s="86"/>
      <c r="C1053" s="99" t="s">
        <v>29</v>
      </c>
      <c r="D1053" s="99" t="n">
        <v>1</v>
      </c>
      <c r="E1053" s="146" t="n">
        <v>700</v>
      </c>
      <c r="F1053" s="89" t="n">
        <f aca="false">G1053*130/1000*E1053</f>
        <v>7266</v>
      </c>
      <c r="G1053" s="100" t="n">
        <v>79.85</v>
      </c>
      <c r="H1053" s="91" t="n">
        <v>1000</v>
      </c>
      <c r="I1053" s="92" t="s">
        <v>1430</v>
      </c>
      <c r="J1053" s="101" t="s">
        <v>44</v>
      </c>
      <c r="K1053" s="102" t="s">
        <v>1448</v>
      </c>
      <c r="L1053" s="136" t="s">
        <v>441</v>
      </c>
      <c r="M1053" s="166" t="n">
        <v>78</v>
      </c>
      <c r="N1053" s="97" t="n">
        <f aca="false">(((D1053*G1053)/1000)*E1053)*B1053</f>
        <v>0</v>
      </c>
    </row>
    <row r="1054" customFormat="false" ht="12.75" hidden="false" customHeight="false" outlineLevel="0" collapsed="false">
      <c r="A1054" s="98" t="s">
        <v>1449</v>
      </c>
      <c r="B1054" s="86"/>
      <c r="C1054" s="99" t="s">
        <v>29</v>
      </c>
      <c r="D1054" s="99" t="n">
        <v>1</v>
      </c>
      <c r="E1054" s="146" t="n">
        <v>700</v>
      </c>
      <c r="F1054" s="89" t="n">
        <f aca="false">G1054*130/1000*E1054</f>
        <v>7010</v>
      </c>
      <c r="G1054" s="100" t="n">
        <v>77.03</v>
      </c>
      <c r="H1054" s="91" t="n">
        <v>1000</v>
      </c>
      <c r="I1054" s="92" t="s">
        <v>1430</v>
      </c>
      <c r="J1054" s="101" t="s">
        <v>39</v>
      </c>
      <c r="K1054" s="102" t="s">
        <v>503</v>
      </c>
      <c r="L1054" s="136" t="s">
        <v>441</v>
      </c>
      <c r="M1054" s="166" t="n">
        <v>78</v>
      </c>
      <c r="N1054" s="97" t="n">
        <f aca="false">(((D1054*G1054)/1000)*E1054)*B1054</f>
        <v>0</v>
      </c>
    </row>
    <row r="1055" customFormat="false" ht="12.75" hidden="false" customHeight="false" outlineLevel="0" collapsed="false">
      <c r="A1055" s="98" t="s">
        <v>1450</v>
      </c>
      <c r="B1055" s="86"/>
      <c r="C1055" s="99" t="s">
        <v>29</v>
      </c>
      <c r="D1055" s="99" t="n">
        <v>1</v>
      </c>
      <c r="E1055" s="146" t="n">
        <v>700</v>
      </c>
      <c r="F1055" s="89" t="n">
        <f aca="false">G1055*130/1000*E1055</f>
        <v>7266</v>
      </c>
      <c r="G1055" s="100" t="n">
        <v>79.85</v>
      </c>
      <c r="H1055" s="91" t="n">
        <v>1000</v>
      </c>
      <c r="I1055" s="92" t="s">
        <v>1430</v>
      </c>
      <c r="J1055" s="101" t="s">
        <v>44</v>
      </c>
      <c r="K1055" s="102" t="s">
        <v>789</v>
      </c>
      <c r="L1055" s="136" t="s">
        <v>441</v>
      </c>
      <c r="M1055" s="166" t="n">
        <v>78</v>
      </c>
      <c r="N1055" s="97" t="n">
        <f aca="false">(((D1055*G1055)/1000)*E1055)*B1055</f>
        <v>0</v>
      </c>
    </row>
    <row r="1056" customFormat="false" ht="12.75" hidden="false" customHeight="false" outlineLevel="0" collapsed="false">
      <c r="A1056" s="98" t="s">
        <v>1451</v>
      </c>
      <c r="B1056" s="86"/>
      <c r="C1056" s="99" t="s">
        <v>29</v>
      </c>
      <c r="D1056" s="99" t="n">
        <v>1</v>
      </c>
      <c r="E1056" s="146" t="n">
        <v>700</v>
      </c>
      <c r="F1056" s="89" t="n">
        <f aca="false">G1056*130/1000*E1056</f>
        <v>8417</v>
      </c>
      <c r="G1056" s="100" t="n">
        <v>92.49</v>
      </c>
      <c r="H1056" s="91" t="n">
        <v>1000</v>
      </c>
      <c r="I1056" s="92" t="s">
        <v>1430</v>
      </c>
      <c r="J1056" s="101" t="s">
        <v>44</v>
      </c>
      <c r="K1056" s="102" t="s">
        <v>1452</v>
      </c>
      <c r="L1056" s="136" t="s">
        <v>441</v>
      </c>
      <c r="M1056" s="166" t="n">
        <v>78</v>
      </c>
      <c r="N1056" s="97" t="n">
        <f aca="false">(((D1056*G1056)/1000)*E1056)*B1056</f>
        <v>0</v>
      </c>
    </row>
    <row r="1057" customFormat="false" ht="12.75" hidden="false" customHeight="false" outlineLevel="0" collapsed="false">
      <c r="A1057" s="98" t="s">
        <v>1453</v>
      </c>
      <c r="B1057" s="86"/>
      <c r="C1057" s="99" t="s">
        <v>29</v>
      </c>
      <c r="D1057" s="99" t="n">
        <v>1</v>
      </c>
      <c r="E1057" s="146" t="n">
        <v>700</v>
      </c>
      <c r="F1057" s="89" t="n">
        <f aca="false">G1057*130/1000*E1057</f>
        <v>6737</v>
      </c>
      <c r="G1057" s="100" t="n">
        <v>74.03</v>
      </c>
      <c r="H1057" s="91" t="n">
        <v>1000</v>
      </c>
      <c r="I1057" s="92" t="s">
        <v>1430</v>
      </c>
      <c r="J1057" s="101" t="s">
        <v>31</v>
      </c>
      <c r="K1057" s="102" t="s">
        <v>149</v>
      </c>
      <c r="L1057" s="136" t="s">
        <v>441</v>
      </c>
      <c r="M1057" s="166" t="n">
        <v>78</v>
      </c>
      <c r="N1057" s="97" t="n">
        <f aca="false">(((D1057*G1057)/1000)*E1057)*B1057</f>
        <v>0</v>
      </c>
    </row>
    <row r="1058" customFormat="false" ht="12.75" hidden="false" customHeight="false" outlineLevel="0" collapsed="false">
      <c r="A1058" s="98" t="s">
        <v>1454</v>
      </c>
      <c r="B1058" s="86"/>
      <c r="C1058" s="99" t="s">
        <v>29</v>
      </c>
      <c r="D1058" s="99" t="n">
        <v>1</v>
      </c>
      <c r="E1058" s="146" t="n">
        <v>700</v>
      </c>
      <c r="F1058" s="89" t="n">
        <f aca="false">G1058*130/1000*E1058</f>
        <v>7266</v>
      </c>
      <c r="G1058" s="100" t="n">
        <v>79.85</v>
      </c>
      <c r="H1058" s="91" t="n">
        <v>1000</v>
      </c>
      <c r="I1058" s="92" t="s">
        <v>1430</v>
      </c>
      <c r="J1058" s="101" t="s">
        <v>31</v>
      </c>
      <c r="K1058" s="102" t="s">
        <v>35</v>
      </c>
      <c r="L1058" s="136" t="s">
        <v>441</v>
      </c>
      <c r="M1058" s="166" t="n">
        <v>78</v>
      </c>
      <c r="N1058" s="97" t="n">
        <f aca="false">(((D1058*G1058)/1000)*E1058)*B1058</f>
        <v>0</v>
      </c>
    </row>
    <row r="1059" customFormat="false" ht="12.75" hidden="false" customHeight="false" outlineLevel="0" collapsed="false">
      <c r="A1059" s="148" t="s">
        <v>1455</v>
      </c>
      <c r="B1059" s="86"/>
      <c r="C1059" s="149" t="s">
        <v>29</v>
      </c>
      <c r="D1059" s="149" t="n">
        <v>1</v>
      </c>
      <c r="E1059" s="215" t="n">
        <v>700</v>
      </c>
      <c r="F1059" s="89" t="n">
        <f aca="false">G1059*130/1000*E1059</f>
        <v>7266</v>
      </c>
      <c r="G1059" s="100" t="n">
        <v>79.85</v>
      </c>
      <c r="H1059" s="91" t="n">
        <v>1000</v>
      </c>
      <c r="I1059" s="92" t="s">
        <v>1430</v>
      </c>
      <c r="J1059" s="101" t="s">
        <v>31</v>
      </c>
      <c r="K1059" s="150" t="s">
        <v>1456</v>
      </c>
      <c r="L1059" s="136" t="s">
        <v>441</v>
      </c>
      <c r="M1059" s="166" t="n">
        <v>78</v>
      </c>
      <c r="N1059" s="97" t="n">
        <f aca="false">(((D1059*G1059)/1000)*E1059)*B1059</f>
        <v>0</v>
      </c>
    </row>
    <row r="1060" customFormat="false" ht="12.75" hidden="false" customHeight="false" outlineLevel="0" collapsed="false">
      <c r="A1060" s="98" t="s">
        <v>1457</v>
      </c>
      <c r="B1060" s="86"/>
      <c r="C1060" s="99" t="s">
        <v>29</v>
      </c>
      <c r="D1060" s="99" t="n">
        <v>1</v>
      </c>
      <c r="E1060" s="146" t="n">
        <v>700</v>
      </c>
      <c r="F1060" s="89" t="n">
        <f aca="false">G1060*130/1000*E1060</f>
        <v>7266</v>
      </c>
      <c r="G1060" s="100" t="n">
        <v>79.85</v>
      </c>
      <c r="H1060" s="91" t="n">
        <v>1000</v>
      </c>
      <c r="I1060" s="92" t="s">
        <v>1430</v>
      </c>
      <c r="J1060" s="101" t="s">
        <v>31</v>
      </c>
      <c r="K1060" s="102" t="s">
        <v>753</v>
      </c>
      <c r="L1060" s="136" t="s">
        <v>441</v>
      </c>
      <c r="M1060" s="166" t="n">
        <v>78</v>
      </c>
      <c r="N1060" s="97" t="n">
        <f aca="false">(((D1060*G1060)/1000)*E1060)*B1060</f>
        <v>0</v>
      </c>
    </row>
    <row r="1061" customFormat="false" ht="12.75" hidden="false" customHeight="false" outlineLevel="0" collapsed="false">
      <c r="A1061" s="98" t="s">
        <v>1458</v>
      </c>
      <c r="B1061" s="109"/>
      <c r="C1061" s="99" t="s">
        <v>29</v>
      </c>
      <c r="D1061" s="99" t="n">
        <v>1</v>
      </c>
      <c r="E1061" s="146" t="n">
        <v>700</v>
      </c>
      <c r="F1061" s="89" t="n">
        <f aca="false">G1061*130/1000*E1061</f>
        <v>7887</v>
      </c>
      <c r="G1061" s="100" t="n">
        <v>86.67</v>
      </c>
      <c r="H1061" s="91" t="n">
        <v>1000</v>
      </c>
      <c r="I1061" s="92" t="s">
        <v>1430</v>
      </c>
      <c r="J1061" s="101" t="s">
        <v>175</v>
      </c>
      <c r="K1061" s="102" t="s">
        <v>176</v>
      </c>
      <c r="L1061" s="136" t="s">
        <v>441</v>
      </c>
      <c r="M1061" s="166" t="n">
        <v>78</v>
      </c>
      <c r="N1061" s="97" t="n">
        <f aca="false">(((D1061*G1061)/1000)*E1061)*B1061</f>
        <v>0</v>
      </c>
    </row>
    <row r="1062" customFormat="false" ht="12.75" hidden="false" customHeight="false" outlineLevel="0" collapsed="false">
      <c r="A1062" s="98" t="s">
        <v>1459</v>
      </c>
      <c r="B1062" s="109"/>
      <c r="C1062" s="99" t="s">
        <v>29</v>
      </c>
      <c r="D1062" s="99" t="n">
        <v>1</v>
      </c>
      <c r="E1062" s="146" t="n">
        <v>700</v>
      </c>
      <c r="F1062" s="89" t="n">
        <f aca="false">G1062*130/1000*E1062</f>
        <v>9385</v>
      </c>
      <c r="G1062" s="100" t="n">
        <v>103.13</v>
      </c>
      <c r="H1062" s="91" t="n">
        <v>1000</v>
      </c>
      <c r="I1062" s="92" t="s">
        <v>1430</v>
      </c>
      <c r="J1062" s="101" t="s">
        <v>175</v>
      </c>
      <c r="K1062" s="102" t="s">
        <v>522</v>
      </c>
      <c r="L1062" s="136" t="s">
        <v>441</v>
      </c>
      <c r="M1062" s="166" t="n">
        <v>78</v>
      </c>
      <c r="N1062" s="97" t="n">
        <f aca="false">(((D1062*G1062)/1000)*E1062)*B1062</f>
        <v>0</v>
      </c>
    </row>
    <row r="1063" customFormat="false" ht="12.75" hidden="false" customHeight="false" outlineLevel="0" collapsed="false">
      <c r="A1063" s="98" t="s">
        <v>1460</v>
      </c>
      <c r="B1063" s="86"/>
      <c r="C1063" s="99" t="s">
        <v>29</v>
      </c>
      <c r="D1063" s="99" t="n">
        <v>1</v>
      </c>
      <c r="E1063" s="146" t="n">
        <v>700</v>
      </c>
      <c r="F1063" s="89" t="n">
        <f aca="false">G1063*130/1000*E1063</f>
        <v>9915</v>
      </c>
      <c r="G1063" s="100" t="n">
        <v>108.96</v>
      </c>
      <c r="H1063" s="91" t="n">
        <v>1000</v>
      </c>
      <c r="I1063" s="92" t="s">
        <v>1430</v>
      </c>
      <c r="J1063" s="101" t="s">
        <v>31</v>
      </c>
      <c r="K1063" s="102" t="s">
        <v>1461</v>
      </c>
      <c r="L1063" s="136" t="s">
        <v>441</v>
      </c>
      <c r="M1063" s="166" t="n">
        <v>78</v>
      </c>
      <c r="N1063" s="97" t="n">
        <f aca="false">(((D1063*G1063)/1000)*E1063)*B1063</f>
        <v>0</v>
      </c>
    </row>
    <row r="1064" customFormat="false" ht="12.75" hidden="false" customHeight="false" outlineLevel="0" collapsed="false">
      <c r="A1064" s="98" t="s">
        <v>1462</v>
      </c>
      <c r="B1064" s="86"/>
      <c r="C1064" s="99" t="s">
        <v>29</v>
      </c>
      <c r="D1064" s="99" t="n">
        <v>1</v>
      </c>
      <c r="E1064" s="146" t="n">
        <v>700</v>
      </c>
      <c r="F1064" s="89" t="n">
        <f aca="false">G1064*130/1000*E1064</f>
        <v>11504</v>
      </c>
      <c r="G1064" s="100" t="n">
        <v>126.42</v>
      </c>
      <c r="H1064" s="91" t="n">
        <v>1000</v>
      </c>
      <c r="I1064" s="92" t="s">
        <v>1430</v>
      </c>
      <c r="J1064" s="101" t="s">
        <v>60</v>
      </c>
      <c r="K1064" s="102" t="s">
        <v>232</v>
      </c>
      <c r="L1064" s="136" t="s">
        <v>441</v>
      </c>
      <c r="M1064" s="166" t="n">
        <v>78</v>
      </c>
      <c r="N1064" s="97" t="n">
        <f aca="false">(((D1064*G1064)/1000)*E1064)*B1064</f>
        <v>0</v>
      </c>
    </row>
    <row r="1065" customFormat="false" ht="12.75" hidden="false" customHeight="false" outlineLevel="0" collapsed="false">
      <c r="A1065" s="98" t="s">
        <v>1463</v>
      </c>
      <c r="B1065" s="86"/>
      <c r="C1065" s="99" t="s">
        <v>29</v>
      </c>
      <c r="D1065" s="99" t="n">
        <v>1</v>
      </c>
      <c r="E1065" s="146" t="n">
        <v>700</v>
      </c>
      <c r="F1065" s="89" t="n">
        <f aca="false">G1065*130/1000*E1065</f>
        <v>9385</v>
      </c>
      <c r="G1065" s="100" t="n">
        <v>103.13</v>
      </c>
      <c r="H1065" s="91" t="n">
        <v>1000</v>
      </c>
      <c r="I1065" s="92" t="s">
        <v>1430</v>
      </c>
      <c r="J1065" s="101" t="s">
        <v>60</v>
      </c>
      <c r="K1065" s="102" t="s">
        <v>1464</v>
      </c>
      <c r="L1065" s="136" t="s">
        <v>441</v>
      </c>
      <c r="M1065" s="166" t="n">
        <v>78</v>
      </c>
      <c r="N1065" s="97" t="n">
        <f aca="false">(((D1065*G1065)/1000)*E1065)*B1065</f>
        <v>0</v>
      </c>
    </row>
    <row r="1066" customFormat="false" ht="12.75" hidden="false" customHeight="false" outlineLevel="0" collapsed="false">
      <c r="A1066" s="98" t="s">
        <v>1465</v>
      </c>
      <c r="B1066" s="86"/>
      <c r="C1066" s="99" t="s">
        <v>29</v>
      </c>
      <c r="D1066" s="99" t="n">
        <v>1</v>
      </c>
      <c r="E1066" s="146" t="n">
        <v>700</v>
      </c>
      <c r="F1066" s="89" t="n">
        <f aca="false">G1066*130/1000*E1066</f>
        <v>10445</v>
      </c>
      <c r="G1066" s="100" t="n">
        <v>114.78</v>
      </c>
      <c r="H1066" s="91" t="n">
        <v>1000</v>
      </c>
      <c r="I1066" s="92" t="s">
        <v>1430</v>
      </c>
      <c r="J1066" s="101" t="s">
        <v>60</v>
      </c>
      <c r="K1066" s="102" t="s">
        <v>230</v>
      </c>
      <c r="L1066" s="136" t="s">
        <v>441</v>
      </c>
      <c r="M1066" s="166" t="n">
        <v>79</v>
      </c>
      <c r="N1066" s="97" t="n">
        <f aca="false">(((D1066*G1066)/1000)*E1066)*B1066</f>
        <v>0</v>
      </c>
    </row>
    <row r="1067" customFormat="false" ht="12.75" hidden="false" customHeight="false" outlineLevel="0" collapsed="false">
      <c r="A1067" s="98" t="s">
        <v>1466</v>
      </c>
      <c r="B1067" s="86"/>
      <c r="C1067" s="99" t="s">
        <v>29</v>
      </c>
      <c r="D1067" s="99" t="n">
        <v>1</v>
      </c>
      <c r="E1067" s="146" t="n">
        <v>700</v>
      </c>
      <c r="F1067" s="89" t="n">
        <f aca="false">G1067*130/1000*E1067</f>
        <v>11504</v>
      </c>
      <c r="G1067" s="100" t="n">
        <v>126.42</v>
      </c>
      <c r="H1067" s="91" t="n">
        <v>1000</v>
      </c>
      <c r="I1067" s="92" t="s">
        <v>1430</v>
      </c>
      <c r="J1067" s="101" t="s">
        <v>60</v>
      </c>
      <c r="K1067" s="102" t="s">
        <v>1467</v>
      </c>
      <c r="L1067" s="136" t="s">
        <v>441</v>
      </c>
      <c r="M1067" s="166" t="n">
        <v>79</v>
      </c>
      <c r="N1067" s="97" t="n">
        <f aca="false">(((D1067*G1067)/1000)*E1067)*B1067</f>
        <v>0</v>
      </c>
    </row>
    <row r="1068" customFormat="false" ht="12.75" hidden="false" customHeight="false" outlineLevel="0" collapsed="false">
      <c r="A1068" s="98" t="s">
        <v>1468</v>
      </c>
      <c r="B1068" s="86"/>
      <c r="C1068" s="118" t="s">
        <v>29</v>
      </c>
      <c r="D1068" s="118" t="n">
        <v>1</v>
      </c>
      <c r="E1068" s="153" t="n">
        <v>700</v>
      </c>
      <c r="F1068" s="89" t="n">
        <f aca="false">G1068*130/1000*E1068</f>
        <v>8855</v>
      </c>
      <c r="G1068" s="119" t="n">
        <v>97.31</v>
      </c>
      <c r="H1068" s="113" t="n">
        <v>1000</v>
      </c>
      <c r="I1068" s="114" t="s">
        <v>1430</v>
      </c>
      <c r="J1068" s="120" t="s">
        <v>60</v>
      </c>
      <c r="K1068" s="121" t="s">
        <v>61</v>
      </c>
      <c r="L1068" s="132" t="s">
        <v>441</v>
      </c>
      <c r="M1068" s="216" t="n">
        <v>79</v>
      </c>
      <c r="N1068" s="97" t="n">
        <f aca="false">(((D1068*G1068)/1000)*E1068)*B1068</f>
        <v>0</v>
      </c>
    </row>
    <row r="1069" customFormat="false" ht="12.75" hidden="false" customHeight="false" outlineLevel="0" collapsed="false">
      <c r="A1069" s="98" t="s">
        <v>1469</v>
      </c>
      <c r="B1069" s="86"/>
      <c r="C1069" s="99" t="s">
        <v>29</v>
      </c>
      <c r="D1069" s="99" t="n">
        <v>1</v>
      </c>
      <c r="E1069" s="146" t="n">
        <v>700</v>
      </c>
      <c r="F1069" s="89" t="n">
        <f aca="false">G1069*130/1000*E1069</f>
        <v>10445</v>
      </c>
      <c r="G1069" s="100" t="n">
        <v>114.78</v>
      </c>
      <c r="H1069" s="91" t="n">
        <v>1000</v>
      </c>
      <c r="I1069" s="92" t="s">
        <v>1430</v>
      </c>
      <c r="J1069" s="101" t="s">
        <v>60</v>
      </c>
      <c r="K1069" s="102" t="s">
        <v>556</v>
      </c>
      <c r="L1069" s="136" t="s">
        <v>441</v>
      </c>
      <c r="M1069" s="166" t="n">
        <v>79</v>
      </c>
      <c r="N1069" s="97" t="n">
        <f aca="false">(((D1069*G1069)/1000)*E1069)*B1069</f>
        <v>0</v>
      </c>
    </row>
    <row r="1070" customFormat="false" ht="12.75" hidden="false" customHeight="false" outlineLevel="0" collapsed="false">
      <c r="A1070" s="98" t="s">
        <v>1470</v>
      </c>
      <c r="B1070" s="86"/>
      <c r="C1070" s="99" t="s">
        <v>29</v>
      </c>
      <c r="D1070" s="99" t="n">
        <v>1</v>
      </c>
      <c r="E1070" s="146" t="n">
        <v>700</v>
      </c>
      <c r="F1070" s="89" t="n">
        <f aca="false">G1070*130/1000*E1070</f>
        <v>9385</v>
      </c>
      <c r="G1070" s="100" t="n">
        <v>103.13</v>
      </c>
      <c r="H1070" s="91" t="n">
        <v>1000</v>
      </c>
      <c r="I1070" s="92" t="s">
        <v>1430</v>
      </c>
      <c r="J1070" s="101" t="s">
        <v>60</v>
      </c>
      <c r="K1070" s="102" t="s">
        <v>240</v>
      </c>
      <c r="L1070" s="136" t="s">
        <v>441</v>
      </c>
      <c r="M1070" s="166" t="n">
        <v>79</v>
      </c>
      <c r="N1070" s="97" t="n">
        <f aca="false">(((D1070*G1070)/1000)*E1070)*B1070</f>
        <v>0</v>
      </c>
    </row>
    <row r="1071" customFormat="false" ht="12.75" hidden="false" customHeight="false" outlineLevel="0" collapsed="false">
      <c r="A1071" s="98" t="s">
        <v>1471</v>
      </c>
      <c r="B1071" s="86"/>
      <c r="C1071" s="99" t="s">
        <v>29</v>
      </c>
      <c r="D1071" s="99" t="n">
        <v>1</v>
      </c>
      <c r="E1071" s="146" t="n">
        <v>700</v>
      </c>
      <c r="F1071" s="89" t="n">
        <f aca="false">G1071*130/1000*E1071</f>
        <v>10445</v>
      </c>
      <c r="G1071" s="100" t="n">
        <v>114.78</v>
      </c>
      <c r="H1071" s="91" t="n">
        <v>1000</v>
      </c>
      <c r="I1071" s="92" t="s">
        <v>1430</v>
      </c>
      <c r="J1071" s="101" t="s">
        <v>60</v>
      </c>
      <c r="K1071" s="102" t="s">
        <v>236</v>
      </c>
      <c r="L1071" s="136" t="s">
        <v>441</v>
      </c>
      <c r="M1071" s="166" t="n">
        <v>79</v>
      </c>
      <c r="N1071" s="97" t="n">
        <f aca="false">(((D1071*G1071)/1000)*E1071)*B1071</f>
        <v>0</v>
      </c>
    </row>
    <row r="1072" customFormat="false" ht="12.75" hidden="false" customHeight="false" outlineLevel="0" collapsed="false">
      <c r="A1072" s="98" t="s">
        <v>1472</v>
      </c>
      <c r="B1072" s="109"/>
      <c r="C1072" s="99" t="s">
        <v>29</v>
      </c>
      <c r="D1072" s="99" t="n">
        <v>1</v>
      </c>
      <c r="E1072" s="146" t="n">
        <v>700</v>
      </c>
      <c r="F1072" s="89" t="n">
        <f aca="false">G1072*130/1000*E1072</f>
        <v>8855</v>
      </c>
      <c r="G1072" s="100" t="n">
        <v>97.31</v>
      </c>
      <c r="H1072" s="91" t="n">
        <v>1000</v>
      </c>
      <c r="I1072" s="92" t="s">
        <v>1430</v>
      </c>
      <c r="J1072" s="101" t="s">
        <v>80</v>
      </c>
      <c r="K1072" s="102" t="s">
        <v>896</v>
      </c>
      <c r="L1072" s="136" t="s">
        <v>441</v>
      </c>
      <c r="M1072" s="166" t="n">
        <v>79</v>
      </c>
      <c r="N1072" s="97" t="n">
        <f aca="false">(((D1072*G1072)/1000)*E1072)*B1072</f>
        <v>0</v>
      </c>
    </row>
    <row r="1073" customFormat="false" ht="12.75" hidden="false" customHeight="false" outlineLevel="0" collapsed="false">
      <c r="A1073" s="98" t="s">
        <v>1473</v>
      </c>
      <c r="B1073" s="109"/>
      <c r="C1073" s="99" t="s">
        <v>29</v>
      </c>
      <c r="D1073" s="99" t="n">
        <v>1</v>
      </c>
      <c r="E1073" s="146" t="n">
        <v>700</v>
      </c>
      <c r="F1073" s="89" t="n">
        <f aca="false">G1073*130/1000*E1073</f>
        <v>9915</v>
      </c>
      <c r="G1073" s="100" t="n">
        <v>108.96</v>
      </c>
      <c r="H1073" s="91" t="n">
        <v>1000</v>
      </c>
      <c r="I1073" s="92" t="s">
        <v>1430</v>
      </c>
      <c r="J1073" s="101" t="s">
        <v>80</v>
      </c>
      <c r="K1073" s="102" t="s">
        <v>633</v>
      </c>
      <c r="L1073" s="136" t="s">
        <v>441</v>
      </c>
      <c r="M1073" s="166" t="n">
        <v>79</v>
      </c>
      <c r="N1073" s="97" t="n">
        <f aca="false">(((D1073*G1073)/1000)*E1073)*B1073</f>
        <v>0</v>
      </c>
    </row>
    <row r="1074" customFormat="false" ht="12.75" hidden="false" customHeight="false" outlineLevel="0" collapsed="false">
      <c r="A1074" s="98" t="s">
        <v>1474</v>
      </c>
      <c r="B1074" s="109"/>
      <c r="C1074" s="99" t="s">
        <v>29</v>
      </c>
      <c r="D1074" s="99" t="n">
        <v>1</v>
      </c>
      <c r="E1074" s="146" t="n">
        <v>700</v>
      </c>
      <c r="F1074" s="89" t="n">
        <f aca="false">G1074*130/1000*E1074</f>
        <v>8855</v>
      </c>
      <c r="G1074" s="100" t="n">
        <v>97.31</v>
      </c>
      <c r="H1074" s="91" t="n">
        <v>1000</v>
      </c>
      <c r="I1074" s="92" t="s">
        <v>1430</v>
      </c>
      <c r="J1074" s="101" t="s">
        <v>71</v>
      </c>
      <c r="K1074" s="102" t="s">
        <v>535</v>
      </c>
      <c r="L1074" s="136" t="s">
        <v>441</v>
      </c>
      <c r="M1074" s="166" t="n">
        <v>79</v>
      </c>
      <c r="N1074" s="97" t="n">
        <f aca="false">(((D1074*G1074)/1000)*E1074)*B1074</f>
        <v>0</v>
      </c>
    </row>
    <row r="1075" customFormat="false" ht="12.75" hidden="false" customHeight="false" outlineLevel="0" collapsed="false">
      <c r="A1075" s="98" t="s">
        <v>1475</v>
      </c>
      <c r="B1075" s="109"/>
      <c r="C1075" s="118" t="s">
        <v>29</v>
      </c>
      <c r="D1075" s="118" t="n">
        <v>1</v>
      </c>
      <c r="E1075" s="153" t="n">
        <v>700</v>
      </c>
      <c r="F1075" s="89" t="n">
        <f aca="false">G1075*130/1000*E1075</f>
        <v>10279</v>
      </c>
      <c r="G1075" s="119" t="n">
        <v>112.96</v>
      </c>
      <c r="H1075" s="113" t="n">
        <v>1000</v>
      </c>
      <c r="I1075" s="114" t="s">
        <v>1430</v>
      </c>
      <c r="J1075" s="120" t="s">
        <v>71</v>
      </c>
      <c r="K1075" s="121" t="s">
        <v>534</v>
      </c>
      <c r="L1075" s="132" t="s">
        <v>441</v>
      </c>
      <c r="M1075" s="216" t="n">
        <v>79</v>
      </c>
      <c r="N1075" s="97" t="n">
        <f aca="false">(((D1075*G1075)/1000)*E1075)*B1075</f>
        <v>0</v>
      </c>
    </row>
    <row r="1076" customFormat="false" ht="12.75" hidden="false" customHeight="false" outlineLevel="0" collapsed="false">
      <c r="A1076" s="98" t="s">
        <v>1476</v>
      </c>
      <c r="B1076" s="109"/>
      <c r="C1076" s="99" t="s">
        <v>29</v>
      </c>
      <c r="D1076" s="99" t="n">
        <v>1</v>
      </c>
      <c r="E1076" s="146" t="n">
        <v>700</v>
      </c>
      <c r="F1076" s="89" t="n">
        <f aca="false">G1076*130/1000*E1076</f>
        <v>12563</v>
      </c>
      <c r="G1076" s="100" t="n">
        <v>138.06</v>
      </c>
      <c r="H1076" s="91" t="n">
        <v>1000</v>
      </c>
      <c r="I1076" s="92" t="s">
        <v>1430</v>
      </c>
      <c r="J1076" s="101" t="s">
        <v>71</v>
      </c>
      <c r="K1076" s="102" t="s">
        <v>251</v>
      </c>
      <c r="L1076" s="136" t="s">
        <v>441</v>
      </c>
      <c r="M1076" s="166" t="n">
        <v>79</v>
      </c>
      <c r="N1076" s="97" t="n">
        <f aca="false">(((D1076*G1076)/1000)*E1076)*B1076</f>
        <v>0</v>
      </c>
    </row>
    <row r="1077" customFormat="false" ht="12.75" hidden="false" customHeight="false" outlineLevel="0" collapsed="false">
      <c r="A1077" s="98" t="s">
        <v>1477</v>
      </c>
      <c r="B1077" s="109"/>
      <c r="C1077" s="99" t="s">
        <v>29</v>
      </c>
      <c r="D1077" s="99" t="n">
        <v>1</v>
      </c>
      <c r="E1077" s="146" t="n">
        <v>700</v>
      </c>
      <c r="F1077" s="89" t="n">
        <f aca="false">G1077*130/1000*E1077</f>
        <v>15742</v>
      </c>
      <c r="G1077" s="100" t="n">
        <v>172.99</v>
      </c>
      <c r="H1077" s="91" t="n">
        <v>1000</v>
      </c>
      <c r="I1077" s="92" t="s">
        <v>1430</v>
      </c>
      <c r="J1077" s="101" t="s">
        <v>71</v>
      </c>
      <c r="K1077" s="102" t="s">
        <v>1478</v>
      </c>
      <c r="L1077" s="136" t="s">
        <v>441</v>
      </c>
      <c r="M1077" s="166" t="n">
        <v>79</v>
      </c>
      <c r="N1077" s="97" t="n">
        <f aca="false">(((D1077*G1077)/1000)*E1077)*B1077</f>
        <v>0</v>
      </c>
    </row>
    <row r="1078" customFormat="false" ht="12.75" hidden="false" customHeight="false" outlineLevel="0" collapsed="false">
      <c r="A1078" s="98" t="s">
        <v>1479</v>
      </c>
      <c r="B1078" s="109"/>
      <c r="C1078" s="99" t="s">
        <v>29</v>
      </c>
      <c r="D1078" s="99" t="n">
        <v>1</v>
      </c>
      <c r="E1078" s="146" t="n">
        <v>700</v>
      </c>
      <c r="F1078" s="89" t="n">
        <f aca="false">G1078*130/1000*E1078</f>
        <v>15212</v>
      </c>
      <c r="G1078" s="100" t="n">
        <v>167.17</v>
      </c>
      <c r="H1078" s="91" t="n">
        <v>1000</v>
      </c>
      <c r="I1078" s="92" t="s">
        <v>1430</v>
      </c>
      <c r="J1078" s="101" t="s">
        <v>71</v>
      </c>
      <c r="K1078" s="102" t="s">
        <v>1480</v>
      </c>
      <c r="L1078" s="136" t="s">
        <v>441</v>
      </c>
      <c r="M1078" s="166" t="n">
        <v>79</v>
      </c>
      <c r="N1078" s="97" t="n">
        <f aca="false">(((D1078*G1078)/1000)*E1078)*B1078</f>
        <v>0</v>
      </c>
    </row>
    <row r="1079" customFormat="false" ht="12.75" hidden="false" customHeight="false" outlineLevel="0" collapsed="false">
      <c r="A1079" s="98" t="s">
        <v>1481</v>
      </c>
      <c r="B1079" s="109"/>
      <c r="C1079" s="99" t="s">
        <v>29</v>
      </c>
      <c r="D1079" s="99" t="n">
        <v>1</v>
      </c>
      <c r="E1079" s="146" t="n">
        <v>700</v>
      </c>
      <c r="F1079" s="89" t="n">
        <f aca="false">G1079*130/1000*E1079</f>
        <v>10445</v>
      </c>
      <c r="G1079" s="100" t="n">
        <v>114.78</v>
      </c>
      <c r="H1079" s="91" t="n">
        <v>1000</v>
      </c>
      <c r="I1079" s="92" t="s">
        <v>1430</v>
      </c>
      <c r="J1079" s="101" t="s">
        <v>87</v>
      </c>
      <c r="K1079" s="102" t="s">
        <v>1482</v>
      </c>
      <c r="L1079" s="136" t="s">
        <v>441</v>
      </c>
      <c r="M1079" s="166" t="n">
        <v>79</v>
      </c>
      <c r="N1079" s="97" t="n">
        <f aca="false">(((D1079*G1079)/1000)*E1079)*B1079</f>
        <v>0</v>
      </c>
    </row>
    <row r="1080" customFormat="false" ht="12.75" hidden="false" customHeight="false" outlineLevel="0" collapsed="false">
      <c r="A1080" s="98" t="s">
        <v>1483</v>
      </c>
      <c r="B1080" s="109"/>
      <c r="C1080" s="99" t="s">
        <v>29</v>
      </c>
      <c r="D1080" s="99" t="n">
        <v>1</v>
      </c>
      <c r="E1080" s="146" t="n">
        <v>700</v>
      </c>
      <c r="F1080" s="89" t="n">
        <f aca="false">G1080*130/1000*E1080</f>
        <v>8855</v>
      </c>
      <c r="G1080" s="100" t="n">
        <v>97.31</v>
      </c>
      <c r="H1080" s="91" t="n">
        <v>1000</v>
      </c>
      <c r="I1080" s="92" t="s">
        <v>1430</v>
      </c>
      <c r="J1080" s="101" t="s">
        <v>87</v>
      </c>
      <c r="K1080" s="102" t="s">
        <v>275</v>
      </c>
      <c r="L1080" s="136" t="s">
        <v>441</v>
      </c>
      <c r="M1080" s="166" t="n">
        <v>79</v>
      </c>
      <c r="N1080" s="97" t="n">
        <f aca="false">(((D1080*G1080)/1000)*E1080)*B1080</f>
        <v>0</v>
      </c>
    </row>
    <row r="1081" customFormat="false" ht="12.75" hidden="false" customHeight="false" outlineLevel="0" collapsed="false">
      <c r="A1081" s="98" t="s">
        <v>1484</v>
      </c>
      <c r="B1081" s="109"/>
      <c r="C1081" s="118" t="s">
        <v>29</v>
      </c>
      <c r="D1081" s="118" t="n">
        <v>1</v>
      </c>
      <c r="E1081" s="153" t="n">
        <v>700</v>
      </c>
      <c r="F1081" s="89" t="n">
        <f aca="false">G1081*130/1000*E1081</f>
        <v>10445</v>
      </c>
      <c r="G1081" s="119" t="n">
        <v>114.78</v>
      </c>
      <c r="H1081" s="113" t="n">
        <v>1000</v>
      </c>
      <c r="I1081" s="114" t="s">
        <v>1430</v>
      </c>
      <c r="J1081" s="120" t="s">
        <v>87</v>
      </c>
      <c r="K1081" s="121" t="s">
        <v>281</v>
      </c>
      <c r="L1081" s="132" t="s">
        <v>441</v>
      </c>
      <c r="M1081" s="216" t="n">
        <v>79</v>
      </c>
      <c r="N1081" s="97" t="n">
        <f aca="false">(((D1081*G1081)/1000)*E1081)*B1081</f>
        <v>0</v>
      </c>
    </row>
    <row r="1082" customFormat="false" ht="12.75" hidden="false" customHeight="false" outlineLevel="0" collapsed="false">
      <c r="A1082" s="98" t="s">
        <v>1485</v>
      </c>
      <c r="B1082" s="109"/>
      <c r="C1082" s="99" t="s">
        <v>29</v>
      </c>
      <c r="D1082" s="99" t="n">
        <v>1</v>
      </c>
      <c r="E1082" s="146" t="n">
        <v>700</v>
      </c>
      <c r="F1082" s="89" t="n">
        <f aca="false">G1082*130/1000*E1082</f>
        <v>12563</v>
      </c>
      <c r="G1082" s="100" t="n">
        <v>138.06</v>
      </c>
      <c r="H1082" s="91" t="n">
        <v>1000</v>
      </c>
      <c r="I1082" s="92" t="s">
        <v>1430</v>
      </c>
      <c r="J1082" s="101" t="s">
        <v>87</v>
      </c>
      <c r="K1082" s="102" t="s">
        <v>279</v>
      </c>
      <c r="L1082" s="136" t="s">
        <v>441</v>
      </c>
      <c r="M1082" s="166" t="n">
        <v>80</v>
      </c>
      <c r="N1082" s="97" t="n">
        <f aca="false">(((D1082*G1082)/1000)*E1082)*B1082</f>
        <v>0</v>
      </c>
    </row>
    <row r="1083" customFormat="false" ht="12.75" hidden="false" customHeight="false" outlineLevel="0" collapsed="false">
      <c r="A1083" s="98" t="s">
        <v>1486</v>
      </c>
      <c r="B1083" s="109"/>
      <c r="C1083" s="99" t="s">
        <v>29</v>
      </c>
      <c r="D1083" s="99" t="n">
        <v>1</v>
      </c>
      <c r="E1083" s="146" t="n">
        <v>700</v>
      </c>
      <c r="F1083" s="89" t="n">
        <f aca="false">G1083*130/1000*E1083</f>
        <v>12563</v>
      </c>
      <c r="G1083" s="100" t="n">
        <v>138.06</v>
      </c>
      <c r="H1083" s="91" t="n">
        <v>1000</v>
      </c>
      <c r="I1083" s="92" t="s">
        <v>1430</v>
      </c>
      <c r="J1083" s="101" t="s">
        <v>1487</v>
      </c>
      <c r="K1083" s="102" t="s">
        <v>516</v>
      </c>
      <c r="L1083" s="136" t="s">
        <v>441</v>
      </c>
      <c r="M1083" s="166" t="n">
        <v>80</v>
      </c>
      <c r="N1083" s="97" t="n">
        <f aca="false">(((D1083*G1083)/1000)*E1083)*B1083</f>
        <v>0</v>
      </c>
    </row>
    <row r="1084" customFormat="false" ht="12.75" hidden="false" customHeight="false" outlineLevel="0" collapsed="false">
      <c r="A1084" s="98" t="s">
        <v>1488</v>
      </c>
      <c r="B1084" s="109"/>
      <c r="C1084" s="99" t="s">
        <v>29</v>
      </c>
      <c r="D1084" s="99" t="n">
        <v>1</v>
      </c>
      <c r="E1084" s="146" t="n">
        <v>700</v>
      </c>
      <c r="F1084" s="89" t="n">
        <f aca="false">G1084*130/1000*E1084</f>
        <v>10445</v>
      </c>
      <c r="G1084" s="100" t="n">
        <v>114.78</v>
      </c>
      <c r="H1084" s="91" t="n">
        <v>1000</v>
      </c>
      <c r="I1084" s="92" t="s">
        <v>1430</v>
      </c>
      <c r="J1084" s="101" t="s">
        <v>1487</v>
      </c>
      <c r="K1084" s="102" t="s">
        <v>1489</v>
      </c>
      <c r="L1084" s="136" t="s">
        <v>441</v>
      </c>
      <c r="M1084" s="166" t="n">
        <v>80</v>
      </c>
      <c r="N1084" s="97" t="n">
        <f aca="false">(((D1084*G1084)/1000)*E1084)*B1084</f>
        <v>0</v>
      </c>
    </row>
    <row r="1085" customFormat="false" ht="12.75" hidden="false" customHeight="false" outlineLevel="0" collapsed="false">
      <c r="A1085" s="98" t="s">
        <v>1490</v>
      </c>
      <c r="B1085" s="109"/>
      <c r="C1085" s="99" t="s">
        <v>29</v>
      </c>
      <c r="D1085" s="99" t="n">
        <v>1</v>
      </c>
      <c r="E1085" s="146" t="n">
        <v>700</v>
      </c>
      <c r="F1085" s="89" t="n">
        <f aca="false">G1085*130/1000*E1085</f>
        <v>12563</v>
      </c>
      <c r="G1085" s="100" t="n">
        <v>138.06</v>
      </c>
      <c r="H1085" s="91" t="n">
        <v>1000</v>
      </c>
      <c r="I1085" s="92" t="s">
        <v>1430</v>
      </c>
      <c r="J1085" s="101" t="s">
        <v>1487</v>
      </c>
      <c r="K1085" s="102" t="s">
        <v>519</v>
      </c>
      <c r="L1085" s="136" t="s">
        <v>441</v>
      </c>
      <c r="M1085" s="135" t="n">
        <v>80</v>
      </c>
      <c r="N1085" s="97" t="n">
        <f aca="false">(((D1085*G1085)/1000)*E1085)*B1085</f>
        <v>0</v>
      </c>
    </row>
    <row r="1086" customFormat="false" ht="12.75" hidden="false" customHeight="false" outlineLevel="0" collapsed="false">
      <c r="A1086" s="98" t="s">
        <v>1491</v>
      </c>
      <c r="B1086" s="86"/>
      <c r="C1086" s="99" t="s">
        <v>29</v>
      </c>
      <c r="D1086" s="99" t="n">
        <v>1</v>
      </c>
      <c r="E1086" s="146" t="n">
        <v>700</v>
      </c>
      <c r="F1086" s="89" t="n">
        <f aca="false">G1086*130/1000*E1086</f>
        <v>8855</v>
      </c>
      <c r="G1086" s="100" t="n">
        <v>97.31</v>
      </c>
      <c r="H1086" s="91" t="n">
        <v>1000</v>
      </c>
      <c r="I1086" s="92" t="s">
        <v>1430</v>
      </c>
      <c r="J1086" s="101" t="s">
        <v>165</v>
      </c>
      <c r="K1086" s="102" t="s">
        <v>466</v>
      </c>
      <c r="L1086" s="136" t="s">
        <v>441</v>
      </c>
      <c r="M1086" s="135" t="n">
        <v>80</v>
      </c>
      <c r="N1086" s="97" t="n">
        <f aca="false">(((D1086*G1086)/1000)*E1086)*B1086</f>
        <v>0</v>
      </c>
    </row>
    <row r="1087" customFormat="false" ht="12.75" hidden="false" customHeight="false" outlineLevel="0" collapsed="false">
      <c r="A1087" s="148" t="s">
        <v>1492</v>
      </c>
      <c r="B1087" s="86"/>
      <c r="C1087" s="149" t="s">
        <v>29</v>
      </c>
      <c r="D1087" s="149" t="n">
        <v>1</v>
      </c>
      <c r="E1087" s="215" t="n">
        <v>700</v>
      </c>
      <c r="F1087" s="89" t="n">
        <f aca="false">G1087*130/1000*E1087</f>
        <v>9915</v>
      </c>
      <c r="G1087" s="169" t="n">
        <v>108.96</v>
      </c>
      <c r="H1087" s="91" t="n">
        <v>1000</v>
      </c>
      <c r="I1087" s="92" t="s">
        <v>1430</v>
      </c>
      <c r="J1087" s="170" t="s">
        <v>165</v>
      </c>
      <c r="K1087" s="150" t="s">
        <v>764</v>
      </c>
      <c r="L1087" s="171" t="s">
        <v>441</v>
      </c>
      <c r="M1087" s="135" t="n">
        <v>80</v>
      </c>
      <c r="N1087" s="97" t="n">
        <f aca="false">(((D1087*G1087)/1000)*E1087)*B1087</f>
        <v>0</v>
      </c>
    </row>
    <row r="1088" customFormat="false" ht="12.75" hidden="false" customHeight="false" outlineLevel="0" collapsed="false">
      <c r="A1088" s="76"/>
      <c r="B1088" s="140"/>
      <c r="C1088" s="141"/>
      <c r="D1088" s="141"/>
      <c r="E1088" s="141"/>
      <c r="F1088" s="89" t="n">
        <f aca="false">G1088*130/1000*E1088</f>
        <v>0</v>
      </c>
      <c r="G1088" s="83"/>
      <c r="H1088" s="224"/>
      <c r="I1088" s="225"/>
      <c r="J1088" s="296"/>
      <c r="K1088" s="80" t="s">
        <v>93</v>
      </c>
      <c r="L1088" s="78"/>
      <c r="M1088" s="144"/>
      <c r="N1088" s="145" t="s">
        <v>5</v>
      </c>
    </row>
    <row r="1089" customFormat="false" ht="12.75" hidden="false" customHeight="false" outlineLevel="0" collapsed="false">
      <c r="A1089" s="85" t="s">
        <v>1493</v>
      </c>
      <c r="B1089" s="109"/>
      <c r="C1089" s="87" t="s">
        <v>29</v>
      </c>
      <c r="D1089" s="87" t="n">
        <v>1</v>
      </c>
      <c r="E1089" s="88" t="n">
        <v>300</v>
      </c>
      <c r="F1089" s="89" t="n">
        <f aca="false">G1089*130/1000*E1089</f>
        <v>5730</v>
      </c>
      <c r="G1089" s="90" t="n">
        <v>146.92</v>
      </c>
      <c r="H1089" s="91" t="n">
        <v>1000</v>
      </c>
      <c r="I1089" s="92" t="s">
        <v>1430</v>
      </c>
      <c r="J1089" s="93" t="s">
        <v>101</v>
      </c>
      <c r="K1089" s="94" t="s">
        <v>1494</v>
      </c>
      <c r="L1089" s="95" t="s">
        <v>569</v>
      </c>
      <c r="M1089" s="135" t="n">
        <v>80</v>
      </c>
      <c r="N1089" s="97" t="n">
        <f aca="false">(((D1089*G1089)/1000)*E1089)*B1089</f>
        <v>0</v>
      </c>
    </row>
    <row r="1090" customFormat="false" ht="12.75" hidden="false" customHeight="false" outlineLevel="0" collapsed="false">
      <c r="A1090" s="98" t="s">
        <v>1495</v>
      </c>
      <c r="B1090" s="109"/>
      <c r="C1090" s="99" t="s">
        <v>29</v>
      </c>
      <c r="D1090" s="99" t="n">
        <v>1</v>
      </c>
      <c r="E1090" s="146" t="n">
        <v>300</v>
      </c>
      <c r="F1090" s="89" t="n">
        <f aca="false">G1090*130/1000*E1090</f>
        <v>4595</v>
      </c>
      <c r="G1090" s="100" t="n">
        <v>117.81</v>
      </c>
      <c r="H1090" s="91" t="n">
        <v>1000</v>
      </c>
      <c r="I1090" s="92" t="s">
        <v>1430</v>
      </c>
      <c r="J1090" s="101" t="s">
        <v>101</v>
      </c>
      <c r="K1090" s="102" t="s">
        <v>107</v>
      </c>
      <c r="L1090" s="136" t="s">
        <v>569</v>
      </c>
      <c r="M1090" s="135" t="n">
        <v>80</v>
      </c>
      <c r="N1090" s="97" t="n">
        <f aca="false">(((D1090*G1090)/1000)*E1090)*B1090</f>
        <v>0</v>
      </c>
    </row>
    <row r="1091" customFormat="false" ht="12.75" hidden="false" customHeight="false" outlineLevel="0" collapsed="false">
      <c r="A1091" s="98" t="s">
        <v>1496</v>
      </c>
      <c r="B1091" s="109"/>
      <c r="C1091" s="99" t="s">
        <v>29</v>
      </c>
      <c r="D1091" s="99" t="n">
        <v>1</v>
      </c>
      <c r="E1091" s="146" t="n">
        <v>300</v>
      </c>
      <c r="F1091" s="89" t="n">
        <f aca="false">G1091*130/1000*E1091</f>
        <v>5893</v>
      </c>
      <c r="G1091" s="100" t="n">
        <v>151.1</v>
      </c>
      <c r="H1091" s="91" t="n">
        <v>1000</v>
      </c>
      <c r="I1091" s="92" t="s">
        <v>1430</v>
      </c>
      <c r="J1091" s="101" t="s">
        <v>101</v>
      </c>
      <c r="K1091" s="102" t="s">
        <v>302</v>
      </c>
      <c r="L1091" s="136" t="s">
        <v>569</v>
      </c>
      <c r="M1091" s="135" t="n">
        <v>80</v>
      </c>
      <c r="N1091" s="97" t="n">
        <f aca="false">(((D1091*G1091)/1000)*E1091)*B1091</f>
        <v>0</v>
      </c>
    </row>
    <row r="1092" customFormat="false" ht="12.75" hidden="false" customHeight="false" outlineLevel="0" collapsed="false">
      <c r="A1092" s="98" t="s">
        <v>1497</v>
      </c>
      <c r="B1092" s="109"/>
      <c r="C1092" s="99" t="s">
        <v>29</v>
      </c>
      <c r="D1092" s="99" t="n">
        <v>1</v>
      </c>
      <c r="E1092" s="146" t="n">
        <v>300</v>
      </c>
      <c r="F1092" s="89" t="n">
        <f aca="false">G1092*130/1000*E1092</f>
        <v>5049</v>
      </c>
      <c r="G1092" s="100" t="n">
        <v>129.45</v>
      </c>
      <c r="H1092" s="91" t="n">
        <v>1000</v>
      </c>
      <c r="I1092" s="92" t="s">
        <v>1430</v>
      </c>
      <c r="J1092" s="101" t="s">
        <v>101</v>
      </c>
      <c r="K1092" s="102" t="s">
        <v>1041</v>
      </c>
      <c r="L1092" s="136" t="s">
        <v>569</v>
      </c>
      <c r="M1092" s="135" t="n">
        <v>80</v>
      </c>
      <c r="N1092" s="97" t="n">
        <f aca="false">(((D1092*G1092)/1000)*E1092)*B1092</f>
        <v>0</v>
      </c>
    </row>
    <row r="1093" customFormat="false" ht="12.75" hidden="false" customHeight="false" outlineLevel="0" collapsed="false">
      <c r="A1093" s="148" t="s">
        <v>1498</v>
      </c>
      <c r="B1093" s="109"/>
      <c r="C1093" s="149" t="s">
        <v>29</v>
      </c>
      <c r="D1093" s="149" t="n">
        <v>1</v>
      </c>
      <c r="E1093" s="215" t="n">
        <v>300</v>
      </c>
      <c r="F1093" s="89" t="n">
        <f aca="false">G1093*130/1000*E1093</f>
        <v>3914</v>
      </c>
      <c r="G1093" s="169" t="n">
        <v>100.35</v>
      </c>
      <c r="H1093" s="91" t="n">
        <v>1000</v>
      </c>
      <c r="I1093" s="92" t="s">
        <v>1430</v>
      </c>
      <c r="J1093" s="170" t="s">
        <v>101</v>
      </c>
      <c r="K1093" s="150" t="s">
        <v>1499</v>
      </c>
      <c r="L1093" s="171" t="s">
        <v>569</v>
      </c>
      <c r="M1093" s="135" t="n">
        <v>80</v>
      </c>
      <c r="N1093" s="97" t="n">
        <f aca="false">(((D1093*G1093)/1000)*E1093)*B1093</f>
        <v>0</v>
      </c>
    </row>
    <row r="1094" customFormat="false" ht="12.75" hidden="false" customHeight="false" outlineLevel="0" collapsed="false">
      <c r="A1094" s="98" t="s">
        <v>1500</v>
      </c>
      <c r="B1094" s="109"/>
      <c r="C1094" s="99" t="s">
        <v>29</v>
      </c>
      <c r="D1094" s="99" t="n">
        <v>1</v>
      </c>
      <c r="E1094" s="146" t="n">
        <v>300</v>
      </c>
      <c r="F1094" s="89" t="n">
        <f aca="false">G1094*130/1000*E1094</f>
        <v>4368</v>
      </c>
      <c r="G1094" s="100" t="n">
        <v>111.99</v>
      </c>
      <c r="H1094" s="91" t="n">
        <v>1000</v>
      </c>
      <c r="I1094" s="92" t="s">
        <v>1430</v>
      </c>
      <c r="J1094" s="101" t="s">
        <v>101</v>
      </c>
      <c r="K1094" s="102" t="s">
        <v>105</v>
      </c>
      <c r="L1094" s="136" t="s">
        <v>569</v>
      </c>
      <c r="M1094" s="135" t="n">
        <v>80</v>
      </c>
      <c r="N1094" s="97" t="n">
        <f aca="false">(((D1094*G1094)/1000)*E1094)*B1094</f>
        <v>0</v>
      </c>
    </row>
    <row r="1095" customFormat="false" ht="12.75" hidden="false" customHeight="false" outlineLevel="0" collapsed="false">
      <c r="A1095" s="98" t="s">
        <v>1501</v>
      </c>
      <c r="B1095" s="109"/>
      <c r="C1095" s="99" t="s">
        <v>29</v>
      </c>
      <c r="D1095" s="99" t="n">
        <v>1</v>
      </c>
      <c r="E1095" s="146" t="n">
        <v>300</v>
      </c>
      <c r="F1095" s="89" t="n">
        <f aca="false">G1095*130/1000*E1095</f>
        <v>5276</v>
      </c>
      <c r="G1095" s="100" t="n">
        <v>135.28</v>
      </c>
      <c r="H1095" s="91" t="n">
        <v>1000</v>
      </c>
      <c r="I1095" s="92" t="s">
        <v>1430</v>
      </c>
      <c r="J1095" s="101" t="s">
        <v>101</v>
      </c>
      <c r="K1095" s="102" t="s">
        <v>1337</v>
      </c>
      <c r="L1095" s="136" t="s">
        <v>569</v>
      </c>
      <c r="M1095" s="135" t="n">
        <v>80</v>
      </c>
      <c r="N1095" s="97" t="n">
        <f aca="false">(((D1095*G1095)/1000)*E1095)*B1095</f>
        <v>0</v>
      </c>
    </row>
    <row r="1096" customFormat="false" ht="12.75" hidden="false" customHeight="false" outlineLevel="0" collapsed="false">
      <c r="A1096" s="98" t="s">
        <v>1502</v>
      </c>
      <c r="B1096" s="109"/>
      <c r="C1096" s="99" t="s">
        <v>29</v>
      </c>
      <c r="D1096" s="99" t="n">
        <v>1</v>
      </c>
      <c r="E1096" s="146" t="n">
        <v>300</v>
      </c>
      <c r="F1096" s="89" t="n">
        <f aca="false">G1096*130/1000*E1096</f>
        <v>5276</v>
      </c>
      <c r="G1096" s="100" t="n">
        <v>135.28</v>
      </c>
      <c r="H1096" s="91" t="n">
        <v>1000</v>
      </c>
      <c r="I1096" s="92" t="s">
        <v>1430</v>
      </c>
      <c r="J1096" s="101" t="s">
        <v>101</v>
      </c>
      <c r="K1096" s="102" t="s">
        <v>971</v>
      </c>
      <c r="L1096" s="136" t="s">
        <v>569</v>
      </c>
      <c r="M1096" s="135" t="n">
        <v>80</v>
      </c>
      <c r="N1096" s="97" t="n">
        <f aca="false">(((D1096*G1096)/1000)*E1096)*B1096</f>
        <v>0</v>
      </c>
    </row>
    <row r="1097" customFormat="false" ht="12.75" hidden="false" customHeight="false" outlineLevel="0" collapsed="false">
      <c r="A1097" s="98" t="s">
        <v>1503</v>
      </c>
      <c r="B1097" s="109"/>
      <c r="C1097" s="99" t="s">
        <v>29</v>
      </c>
      <c r="D1097" s="99" t="n">
        <v>1</v>
      </c>
      <c r="E1097" s="146" t="n">
        <v>300</v>
      </c>
      <c r="F1097" s="89" t="n">
        <f aca="false">G1097*130/1000*E1097</f>
        <v>5049</v>
      </c>
      <c r="G1097" s="100" t="n">
        <v>129.45</v>
      </c>
      <c r="H1097" s="91" t="n">
        <v>1000</v>
      </c>
      <c r="I1097" s="92" t="s">
        <v>1430</v>
      </c>
      <c r="J1097" s="101" t="s">
        <v>101</v>
      </c>
      <c r="K1097" s="102" t="s">
        <v>1504</v>
      </c>
      <c r="L1097" s="136" t="s">
        <v>569</v>
      </c>
      <c r="M1097" s="135" t="n">
        <v>80</v>
      </c>
      <c r="N1097" s="97" t="n">
        <f aca="false">(((D1097*G1097)/1000)*E1097)*B1097</f>
        <v>0</v>
      </c>
    </row>
    <row r="1098" customFormat="false" ht="12.75" hidden="false" customHeight="false" outlineLevel="0" collapsed="false">
      <c r="A1098" s="98" t="s">
        <v>1505</v>
      </c>
      <c r="B1098" s="109"/>
      <c r="C1098" s="99" t="s">
        <v>29</v>
      </c>
      <c r="D1098" s="99" t="n">
        <v>1</v>
      </c>
      <c r="E1098" s="146" t="n">
        <v>300</v>
      </c>
      <c r="F1098" s="89" t="n">
        <f aca="false">G1098*130/1000*E1098</f>
        <v>4368</v>
      </c>
      <c r="G1098" s="100" t="n">
        <v>111.99</v>
      </c>
      <c r="H1098" s="91" t="n">
        <v>1000</v>
      </c>
      <c r="I1098" s="92" t="s">
        <v>1430</v>
      </c>
      <c r="J1098" s="101" t="s">
        <v>60</v>
      </c>
      <c r="K1098" s="102" t="s">
        <v>1506</v>
      </c>
      <c r="L1098" s="136" t="s">
        <v>569</v>
      </c>
      <c r="M1098" s="135" t="n">
        <v>80</v>
      </c>
      <c r="N1098" s="97" t="n">
        <f aca="false">(((D1098*G1098)/1000)*E1098)*B1098</f>
        <v>0</v>
      </c>
    </row>
    <row r="1099" customFormat="false" ht="12.75" hidden="false" customHeight="false" outlineLevel="0" collapsed="false">
      <c r="A1099" s="98" t="s">
        <v>1507</v>
      </c>
      <c r="B1099" s="109"/>
      <c r="C1099" s="99" t="s">
        <v>29</v>
      </c>
      <c r="D1099" s="99" t="n">
        <v>1</v>
      </c>
      <c r="E1099" s="146" t="n">
        <v>300</v>
      </c>
      <c r="F1099" s="89" t="n">
        <f aca="false">G1099*130/1000*E1099</f>
        <v>4673</v>
      </c>
      <c r="G1099" s="100" t="n">
        <v>119.81</v>
      </c>
      <c r="H1099" s="91" t="n">
        <v>1000</v>
      </c>
      <c r="I1099" s="92" t="s">
        <v>1430</v>
      </c>
      <c r="J1099" s="101" t="s">
        <v>101</v>
      </c>
      <c r="K1099" s="102" t="s">
        <v>1508</v>
      </c>
      <c r="L1099" s="136" t="s">
        <v>569</v>
      </c>
      <c r="M1099" s="135" t="n">
        <v>81</v>
      </c>
      <c r="N1099" s="97" t="n">
        <f aca="false">(((D1099*G1099)/1000)*E1099)*B1099</f>
        <v>0</v>
      </c>
    </row>
    <row r="1100" customFormat="false" ht="12.75" hidden="false" customHeight="false" outlineLevel="0" collapsed="false">
      <c r="A1100" s="98" t="s">
        <v>1509</v>
      </c>
      <c r="B1100" s="109"/>
      <c r="C1100" s="99" t="s">
        <v>29</v>
      </c>
      <c r="D1100" s="99" t="n">
        <v>1</v>
      </c>
      <c r="E1100" s="146" t="n">
        <v>300</v>
      </c>
      <c r="F1100" s="89" t="n">
        <f aca="false">G1100*130/1000*E1100</f>
        <v>5276</v>
      </c>
      <c r="G1100" s="100" t="n">
        <v>135.28</v>
      </c>
      <c r="H1100" s="91" t="n">
        <v>1000</v>
      </c>
      <c r="I1100" s="92" t="s">
        <v>1430</v>
      </c>
      <c r="J1100" s="101"/>
      <c r="K1100" s="102" t="s">
        <v>1510</v>
      </c>
      <c r="L1100" s="136" t="s">
        <v>569</v>
      </c>
      <c r="M1100" s="135" t="n">
        <v>81</v>
      </c>
      <c r="N1100" s="97" t="n">
        <f aca="false">(((D1100*G1100)/1000)*E1100)*B1100</f>
        <v>0</v>
      </c>
    </row>
    <row r="1101" customFormat="false" ht="12.75" hidden="false" customHeight="false" outlineLevel="0" collapsed="false">
      <c r="A1101" s="98" t="s">
        <v>1511</v>
      </c>
      <c r="B1101" s="109"/>
      <c r="C1101" s="99" t="s">
        <v>29</v>
      </c>
      <c r="D1101" s="99" t="n">
        <v>1</v>
      </c>
      <c r="E1101" s="146" t="n">
        <v>300</v>
      </c>
      <c r="F1101" s="89" t="n">
        <f aca="false">G1101*130/1000*E1101</f>
        <v>4822</v>
      </c>
      <c r="G1101" s="100" t="n">
        <v>123.63</v>
      </c>
      <c r="H1101" s="91" t="n">
        <v>1000</v>
      </c>
      <c r="I1101" s="92" t="s">
        <v>1430</v>
      </c>
      <c r="J1101" s="101" t="s">
        <v>95</v>
      </c>
      <c r="K1101" s="102" t="s">
        <v>313</v>
      </c>
      <c r="L1101" s="136" t="s">
        <v>569</v>
      </c>
      <c r="M1101" s="135" t="n">
        <v>81</v>
      </c>
      <c r="N1101" s="97" t="n">
        <f aca="false">(((D1101*G1101)/1000)*E1101)*B1101</f>
        <v>0</v>
      </c>
    </row>
    <row r="1102" customFormat="false" ht="12.75" hidden="false" customHeight="false" outlineLevel="0" collapsed="false">
      <c r="A1102" s="148" t="s">
        <v>1512</v>
      </c>
      <c r="B1102" s="109"/>
      <c r="C1102" s="149" t="s">
        <v>29</v>
      </c>
      <c r="D1102" s="149" t="n">
        <v>1</v>
      </c>
      <c r="E1102" s="215" t="n">
        <v>300</v>
      </c>
      <c r="F1102" s="89" t="n">
        <f aca="false">G1102*130/1000*E1102</f>
        <v>5957</v>
      </c>
      <c r="G1102" s="100" t="n">
        <v>152.74</v>
      </c>
      <c r="H1102" s="91" t="n">
        <v>1000</v>
      </c>
      <c r="I1102" s="92" t="s">
        <v>1430</v>
      </c>
      <c r="J1102" s="170" t="s">
        <v>1513</v>
      </c>
      <c r="K1102" s="150" t="s">
        <v>597</v>
      </c>
      <c r="L1102" s="171" t="s">
        <v>569</v>
      </c>
      <c r="M1102" s="135" t="n">
        <v>81</v>
      </c>
      <c r="N1102" s="97" t="n">
        <f aca="false">(((D1102*G1102)/1000)*E1102)*B1102</f>
        <v>0</v>
      </c>
    </row>
    <row r="1103" customFormat="false" ht="12.75" hidden="false" customHeight="false" outlineLevel="0" collapsed="false">
      <c r="A1103" s="76"/>
      <c r="B1103" s="140"/>
      <c r="C1103" s="141"/>
      <c r="D1103" s="141"/>
      <c r="E1103" s="141"/>
      <c r="F1103" s="89" t="n">
        <f aca="false">G1103*130/1000*E1103</f>
        <v>0</v>
      </c>
      <c r="G1103" s="83"/>
      <c r="H1103" s="224"/>
      <c r="I1103" s="225"/>
      <c r="J1103" s="77"/>
      <c r="K1103" s="80" t="s">
        <v>112</v>
      </c>
      <c r="L1103" s="78"/>
      <c r="M1103" s="144"/>
      <c r="N1103" s="145" t="s">
        <v>5</v>
      </c>
    </row>
    <row r="1104" customFormat="false" ht="12.75" hidden="false" customHeight="false" outlineLevel="0" collapsed="false">
      <c r="A1104" s="85" t="s">
        <v>1514</v>
      </c>
      <c r="B1104" s="109"/>
      <c r="C1104" s="87" t="s">
        <v>29</v>
      </c>
      <c r="D1104" s="87" t="n">
        <v>1</v>
      </c>
      <c r="E1104" s="88" t="n">
        <v>300</v>
      </c>
      <c r="F1104" s="89" t="n">
        <f aca="false">G1104*130/1000*E1104</f>
        <v>7708</v>
      </c>
      <c r="G1104" s="90" t="n">
        <v>197.63</v>
      </c>
      <c r="H1104" s="91" t="n">
        <v>1000</v>
      </c>
      <c r="I1104" s="92" t="s">
        <v>1430</v>
      </c>
      <c r="J1104" s="87"/>
      <c r="K1104" s="94" t="s">
        <v>336</v>
      </c>
      <c r="L1104" s="95" t="s">
        <v>606</v>
      </c>
      <c r="M1104" s="135" t="n">
        <v>81</v>
      </c>
      <c r="N1104" s="97" t="n">
        <f aca="false">(((D1104*G1104)/1000)*E1104)*B1104</f>
        <v>0</v>
      </c>
    </row>
    <row r="1105" customFormat="false" ht="12.75" hidden="false" customHeight="false" outlineLevel="0" collapsed="false">
      <c r="A1105" s="98" t="s">
        <v>1515</v>
      </c>
      <c r="B1105" s="109"/>
      <c r="C1105" s="99" t="s">
        <v>29</v>
      </c>
      <c r="D1105" s="99" t="n">
        <v>1</v>
      </c>
      <c r="E1105" s="88" t="n">
        <v>300</v>
      </c>
      <c r="F1105" s="89" t="n">
        <f aca="false">G1105*130/1000*E1105</f>
        <v>8162</v>
      </c>
      <c r="G1105" s="100" t="n">
        <v>209.27</v>
      </c>
      <c r="H1105" s="91" t="n">
        <v>1000</v>
      </c>
      <c r="I1105" s="92" t="s">
        <v>1430</v>
      </c>
      <c r="J1105" s="99"/>
      <c r="K1105" s="102" t="s">
        <v>1015</v>
      </c>
      <c r="L1105" s="95" t="s">
        <v>606</v>
      </c>
      <c r="M1105" s="135" t="n">
        <v>81</v>
      </c>
      <c r="N1105" s="97" t="n">
        <f aca="false">(((D1105*G1105)/1000)*E1105)*B1105</f>
        <v>0</v>
      </c>
    </row>
    <row r="1106" customFormat="false" ht="12.75" hidden="false" customHeight="false" outlineLevel="0" collapsed="false">
      <c r="A1106" s="98" t="s">
        <v>1516</v>
      </c>
      <c r="B1106" s="109"/>
      <c r="C1106" s="99" t="s">
        <v>29</v>
      </c>
      <c r="D1106" s="99" t="n">
        <v>1</v>
      </c>
      <c r="E1106" s="88" t="n">
        <v>300</v>
      </c>
      <c r="F1106" s="89" t="n">
        <f aca="false">G1106*130/1000*E1106</f>
        <v>8162</v>
      </c>
      <c r="G1106" s="100" t="n">
        <v>209.27</v>
      </c>
      <c r="H1106" s="91" t="n">
        <v>1000</v>
      </c>
      <c r="I1106" s="92" t="s">
        <v>1430</v>
      </c>
      <c r="J1106" s="99"/>
      <c r="K1106" s="102" t="s">
        <v>610</v>
      </c>
      <c r="L1106" s="95" t="s">
        <v>606</v>
      </c>
      <c r="M1106" s="135" t="n">
        <v>81</v>
      </c>
      <c r="N1106" s="97" t="n">
        <f aca="false">(((D1106*G1106)/1000)*E1106)*B1106</f>
        <v>0</v>
      </c>
    </row>
    <row r="1107" customFormat="false" ht="12.75" hidden="false" customHeight="false" outlineLevel="0" collapsed="false">
      <c r="A1107" s="98" t="s">
        <v>1517</v>
      </c>
      <c r="B1107" s="109"/>
      <c r="C1107" s="99" t="s">
        <v>29</v>
      </c>
      <c r="D1107" s="99" t="n">
        <v>1</v>
      </c>
      <c r="E1107" s="88" t="n">
        <v>300</v>
      </c>
      <c r="F1107" s="89" t="n">
        <f aca="false">G1107*130/1000*E1107</f>
        <v>7935</v>
      </c>
      <c r="G1107" s="100" t="n">
        <v>203.45</v>
      </c>
      <c r="H1107" s="91" t="n">
        <v>1000</v>
      </c>
      <c r="I1107" s="92" t="s">
        <v>1430</v>
      </c>
      <c r="J1107" s="99"/>
      <c r="K1107" s="102" t="s">
        <v>123</v>
      </c>
      <c r="L1107" s="95" t="s">
        <v>606</v>
      </c>
      <c r="M1107" s="135" t="n">
        <v>81</v>
      </c>
      <c r="N1107" s="97" t="n">
        <f aca="false">(((D1107*G1107)/1000)*E1107)*B1107</f>
        <v>0</v>
      </c>
    </row>
    <row r="1108" customFormat="false" ht="12.75" hidden="false" customHeight="false" outlineLevel="0" collapsed="false">
      <c r="A1108" s="148" t="s">
        <v>1518</v>
      </c>
      <c r="B1108" s="109"/>
      <c r="C1108" s="149" t="s">
        <v>29</v>
      </c>
      <c r="D1108" s="149" t="n">
        <v>1</v>
      </c>
      <c r="E1108" s="88" t="n">
        <v>300</v>
      </c>
      <c r="F1108" s="89" t="n">
        <f aca="false">G1108*130/1000*E1108</f>
        <v>8389</v>
      </c>
      <c r="G1108" s="169" t="n">
        <v>215.09</v>
      </c>
      <c r="H1108" s="91" t="n">
        <v>1000</v>
      </c>
      <c r="I1108" s="92" t="s">
        <v>1430</v>
      </c>
      <c r="J1108" s="149"/>
      <c r="K1108" s="150" t="s">
        <v>121</v>
      </c>
      <c r="L1108" s="95" t="s">
        <v>606</v>
      </c>
      <c r="M1108" s="135" t="n">
        <v>81</v>
      </c>
      <c r="N1108" s="97" t="n">
        <f aca="false">(((D1108*G1108)/1000)*E1108)*B1108</f>
        <v>0</v>
      </c>
    </row>
    <row r="1109" customFormat="false" ht="12.75" hidden="false" customHeight="false" outlineLevel="0" collapsed="false">
      <c r="A1109" s="76"/>
      <c r="B1109" s="140"/>
      <c r="C1109" s="141"/>
      <c r="D1109" s="141"/>
      <c r="E1109" s="141"/>
      <c r="F1109" s="89" t="n">
        <f aca="false">G1109*130/1000*E1109</f>
        <v>0</v>
      </c>
      <c r="G1109" s="83"/>
      <c r="H1109" s="224"/>
      <c r="I1109" s="225"/>
      <c r="J1109" s="77"/>
      <c r="K1109" s="80" t="s">
        <v>362</v>
      </c>
      <c r="L1109" s="78"/>
      <c r="M1109" s="144"/>
      <c r="N1109" s="145" t="s">
        <v>5</v>
      </c>
    </row>
    <row r="1110" customFormat="false" ht="12.75" hidden="false" customHeight="false" outlineLevel="0" collapsed="false">
      <c r="A1110" s="85" t="s">
        <v>1519</v>
      </c>
      <c r="B1110" s="109"/>
      <c r="C1110" s="87" t="s">
        <v>29</v>
      </c>
      <c r="D1110" s="87" t="n">
        <v>1</v>
      </c>
      <c r="E1110" s="88" t="n">
        <v>70</v>
      </c>
      <c r="F1110" s="89" t="n">
        <f aca="false">G1110*130/1000*E1110</f>
        <v>9268</v>
      </c>
      <c r="G1110" s="90" t="n">
        <v>1018.43</v>
      </c>
      <c r="H1110" s="91" t="n">
        <v>1000</v>
      </c>
      <c r="I1110" s="92" t="s">
        <v>1430</v>
      </c>
      <c r="J1110" s="87"/>
      <c r="K1110" s="94" t="s">
        <v>1520</v>
      </c>
      <c r="L1110" s="95" t="s">
        <v>672</v>
      </c>
      <c r="M1110" s="135" t="n">
        <v>81</v>
      </c>
      <c r="N1110" s="97" t="n">
        <f aca="false">(((D1110*G1110)/1000)*E1110)*B1110</f>
        <v>0</v>
      </c>
    </row>
    <row r="1111" customFormat="false" ht="12.75" hidden="false" customHeight="false" outlineLevel="0" collapsed="false">
      <c r="A1111" s="98" t="s">
        <v>1521</v>
      </c>
      <c r="B1111" s="109"/>
      <c r="C1111" s="99" t="s">
        <v>29</v>
      </c>
      <c r="D1111" s="99" t="n">
        <v>1</v>
      </c>
      <c r="E1111" s="146" t="n">
        <v>70</v>
      </c>
      <c r="F1111" s="89" t="n">
        <f aca="false">G1111*130/1000*E1111</f>
        <v>13615</v>
      </c>
      <c r="G1111" s="100" t="n">
        <v>1496.14</v>
      </c>
      <c r="H1111" s="91" t="n">
        <v>1000</v>
      </c>
      <c r="I1111" s="92" t="s">
        <v>1430</v>
      </c>
      <c r="J1111" s="99"/>
      <c r="K1111" s="102" t="s">
        <v>1522</v>
      </c>
      <c r="L1111" s="136" t="s">
        <v>672</v>
      </c>
      <c r="M1111" s="135" t="n">
        <v>81</v>
      </c>
      <c r="N1111" s="97" t="n">
        <f aca="false">(((D1111*G1111)/1000)*E1111)*B1111</f>
        <v>0</v>
      </c>
    </row>
    <row r="1112" customFormat="false" ht="12.75" hidden="false" customHeight="false" outlineLevel="0" collapsed="false">
      <c r="A1112" s="98" t="s">
        <v>1523</v>
      </c>
      <c r="B1112" s="297"/>
      <c r="C1112" s="167" t="s">
        <v>29</v>
      </c>
      <c r="D1112" s="99" t="n">
        <v>1</v>
      </c>
      <c r="E1112" s="99" t="n">
        <v>100</v>
      </c>
      <c r="F1112" s="89" t="n">
        <f aca="false">G1112*130/1000*E1112</f>
        <v>8319</v>
      </c>
      <c r="G1112" s="169" t="n">
        <v>639.93</v>
      </c>
      <c r="H1112" s="91" t="n">
        <v>1000</v>
      </c>
      <c r="I1112" s="92" t="s">
        <v>1430</v>
      </c>
      <c r="J1112" s="149"/>
      <c r="K1112" s="45" t="s">
        <v>1524</v>
      </c>
      <c r="L1112" s="171" t="s">
        <v>390</v>
      </c>
      <c r="M1112" s="135" t="n">
        <v>81</v>
      </c>
      <c r="N1112" s="97" t="n">
        <f aca="false">(((D1112*G1112)/1000)*E1112)*B1112</f>
        <v>0</v>
      </c>
    </row>
    <row r="1113" customFormat="false" ht="12.75" hidden="false" customHeight="false" outlineLevel="0" collapsed="false">
      <c r="A1113" s="98" t="s">
        <v>1525</v>
      </c>
      <c r="B1113" s="297"/>
      <c r="C1113" s="167" t="s">
        <v>29</v>
      </c>
      <c r="D1113" s="99" t="n">
        <v>1</v>
      </c>
      <c r="E1113" s="99" t="n">
        <v>100</v>
      </c>
      <c r="F1113" s="89" t="n">
        <f aca="false">G1113*130/1000*E1113</f>
        <v>18524</v>
      </c>
      <c r="G1113" s="100" t="n">
        <v>1424.92</v>
      </c>
      <c r="H1113" s="91" t="n">
        <v>1000</v>
      </c>
      <c r="I1113" s="92" t="s">
        <v>1430</v>
      </c>
      <c r="J1113" s="149"/>
      <c r="K1113" s="163" t="s">
        <v>1526</v>
      </c>
      <c r="L1113" s="171" t="s">
        <v>390</v>
      </c>
      <c r="M1113" s="135" t="n">
        <v>81</v>
      </c>
      <c r="N1113" s="97" t="n">
        <f aca="false">(((D1113*G1113)/1000)*E1113)*B1113</f>
        <v>0</v>
      </c>
    </row>
    <row r="1114" customFormat="false" ht="12.75" hidden="false" customHeight="false" outlineLevel="0" collapsed="false">
      <c r="A1114" s="98" t="s">
        <v>1527</v>
      </c>
      <c r="B1114" s="297"/>
      <c r="C1114" s="167" t="s">
        <v>29</v>
      </c>
      <c r="D1114" s="99" t="n">
        <v>1</v>
      </c>
      <c r="E1114" s="99" t="n">
        <v>100</v>
      </c>
      <c r="F1114" s="89" t="n">
        <f aca="false">G1114*130/1000*E1114</f>
        <v>8686</v>
      </c>
      <c r="G1114" s="100" t="n">
        <v>668.14</v>
      </c>
      <c r="H1114" s="91" t="n">
        <v>1000</v>
      </c>
      <c r="I1114" s="92" t="s">
        <v>1430</v>
      </c>
      <c r="J1114" s="99"/>
      <c r="K1114" s="163" t="s">
        <v>1528</v>
      </c>
      <c r="L1114" s="171" t="s">
        <v>390</v>
      </c>
      <c r="M1114" s="135" t="n">
        <v>81</v>
      </c>
      <c r="N1114" s="97" t="n">
        <f aca="false">(((D1114*G1114)/1000)*E1114)*B1114</f>
        <v>0</v>
      </c>
    </row>
    <row r="1115" customFormat="false" ht="12.75" hidden="false" customHeight="false" outlineLevel="0" collapsed="false">
      <c r="A1115" s="98" t="s">
        <v>1529</v>
      </c>
      <c r="B1115" s="297"/>
      <c r="C1115" s="99" t="s">
        <v>29</v>
      </c>
      <c r="D1115" s="99" t="n">
        <v>1</v>
      </c>
      <c r="E1115" s="146" t="n">
        <v>100</v>
      </c>
      <c r="F1115" s="89" t="n">
        <f aca="false">G1115*130/1000*E1115</f>
        <v>9986</v>
      </c>
      <c r="G1115" s="100" t="n">
        <v>768.14</v>
      </c>
      <c r="H1115" s="91" t="n">
        <v>1000</v>
      </c>
      <c r="I1115" s="92" t="s">
        <v>1430</v>
      </c>
      <c r="J1115" s="99"/>
      <c r="K1115" s="163" t="s">
        <v>1530</v>
      </c>
      <c r="L1115" s="171" t="s">
        <v>390</v>
      </c>
      <c r="M1115" s="135" t="n">
        <v>81</v>
      </c>
      <c r="N1115" s="97" t="n">
        <f aca="false">(((D1115*G1115)/1000)*E1115)*B1115</f>
        <v>0</v>
      </c>
    </row>
    <row r="1116" customFormat="false" ht="12.75" hidden="false" customHeight="false" outlineLevel="0" collapsed="false">
      <c r="A1116" s="98" t="s">
        <v>1531</v>
      </c>
      <c r="B1116" s="297"/>
      <c r="C1116" s="99" t="s">
        <v>29</v>
      </c>
      <c r="D1116" s="99" t="n">
        <v>1</v>
      </c>
      <c r="E1116" s="99" t="n">
        <v>1500</v>
      </c>
      <c r="F1116" s="89" t="n">
        <f aca="false">G1116*130/1000*E1116</f>
        <v>20001</v>
      </c>
      <c r="G1116" s="100" t="n">
        <v>102.57</v>
      </c>
      <c r="H1116" s="91" t="n">
        <v>1000</v>
      </c>
      <c r="I1116" s="92" t="s">
        <v>1430</v>
      </c>
      <c r="J1116" s="99"/>
      <c r="K1116" s="163" t="s">
        <v>1532</v>
      </c>
      <c r="L1116" s="136" t="s">
        <v>1533</v>
      </c>
      <c r="M1116" s="135" t="n">
        <v>81</v>
      </c>
      <c r="N1116" s="139" t="n">
        <f aca="false">(((D1116*G1116)/1000)*E1116)*B1116</f>
        <v>0</v>
      </c>
    </row>
    <row r="1117" customFormat="false" ht="18" hidden="false" customHeight="false" outlineLevel="0" collapsed="false">
      <c r="A1117" s="298"/>
      <c r="B1117" s="187"/>
      <c r="C1117" s="158"/>
      <c r="D1117" s="235" t="n">
        <f aca="false">SUM(B1042:B1116)</f>
        <v>0</v>
      </c>
      <c r="E1117" s="67"/>
      <c r="F1117" s="89"/>
      <c r="G1117" s="94"/>
      <c r="H1117" s="299"/>
      <c r="I1117" s="300"/>
      <c r="J1117" s="251" t="s">
        <v>1534</v>
      </c>
      <c r="K1117" s="251"/>
      <c r="L1117" s="158"/>
      <c r="M1117" s="74"/>
      <c r="N1117" s="75" t="s">
        <v>5</v>
      </c>
    </row>
    <row r="1118" s="254" customFormat="true" ht="12.75" hidden="false" customHeight="false" outlineLevel="0" collapsed="false">
      <c r="A1118" s="255"/>
      <c r="B1118" s="252"/>
      <c r="C1118" s="245"/>
      <c r="D1118" s="256"/>
      <c r="E1118" s="252"/>
      <c r="F1118" s="89"/>
      <c r="G1118" s="257"/>
      <c r="H1118" s="258"/>
      <c r="I1118" s="259"/>
      <c r="J1118" s="247"/>
      <c r="K1118" s="260" t="s">
        <v>1334</v>
      </c>
      <c r="L1118" s="252"/>
      <c r="M1118" s="245"/>
      <c r="N1118" s="253" t="s">
        <v>5</v>
      </c>
    </row>
    <row r="1119" s="254" customFormat="true" ht="12.75" hidden="false" customHeight="false" outlineLevel="0" collapsed="false">
      <c r="A1119" s="261" t="n">
        <v>64001</v>
      </c>
      <c r="B1119" s="262"/>
      <c r="C1119" s="301" t="s">
        <v>29</v>
      </c>
      <c r="D1119" s="301" t="n">
        <v>24</v>
      </c>
      <c r="E1119" s="301" t="n">
        <v>15</v>
      </c>
      <c r="F1119" s="89" t="n">
        <f aca="false">G1119*130</f>
        <v>200</v>
      </c>
      <c r="G1119" s="302" t="n">
        <v>1.54</v>
      </c>
      <c r="H1119" s="113" t="n">
        <v>1</v>
      </c>
      <c r="I1119" s="303" t="s">
        <v>1335</v>
      </c>
      <c r="J1119" s="304" t="s">
        <v>44</v>
      </c>
      <c r="K1119" s="305" t="s">
        <v>1233</v>
      </c>
      <c r="L1119" s="306" t="s">
        <v>33</v>
      </c>
      <c r="M1119" s="307" t="n">
        <v>83</v>
      </c>
      <c r="N1119" s="97" t="n">
        <f aca="false">(D1119*G1119)*B1119</f>
        <v>0</v>
      </c>
    </row>
    <row r="1120" s="254" customFormat="true" ht="12.75" hidden="false" customHeight="false" outlineLevel="0" collapsed="false">
      <c r="A1120" s="261" t="n">
        <v>64002</v>
      </c>
      <c r="B1120" s="262"/>
      <c r="C1120" s="301" t="s">
        <v>29</v>
      </c>
      <c r="D1120" s="301" t="n">
        <v>24</v>
      </c>
      <c r="E1120" s="301" t="n">
        <v>15</v>
      </c>
      <c r="F1120" s="89" t="n">
        <f aca="false">G1120*130</f>
        <v>215</v>
      </c>
      <c r="G1120" s="302" t="n">
        <v>1.65</v>
      </c>
      <c r="H1120" s="113" t="n">
        <v>1</v>
      </c>
      <c r="I1120" s="303" t="s">
        <v>1335</v>
      </c>
      <c r="J1120" s="304" t="s">
        <v>44</v>
      </c>
      <c r="K1120" s="305" t="s">
        <v>442</v>
      </c>
      <c r="L1120" s="306" t="s">
        <v>33</v>
      </c>
      <c r="M1120" s="307" t="n">
        <v>83</v>
      </c>
      <c r="N1120" s="97" t="n">
        <f aca="false">(D1120*G1120)*B1120</f>
        <v>0</v>
      </c>
    </row>
    <row r="1121" s="254" customFormat="true" ht="12.75" hidden="false" customHeight="false" outlineLevel="0" collapsed="false">
      <c r="A1121" s="261" t="n">
        <v>64003</v>
      </c>
      <c r="B1121" s="262"/>
      <c r="C1121" s="301" t="s">
        <v>29</v>
      </c>
      <c r="D1121" s="301" t="n">
        <v>24</v>
      </c>
      <c r="E1121" s="301" t="n">
        <v>15</v>
      </c>
      <c r="F1121" s="89" t="n">
        <f aca="false">G1121*130</f>
        <v>202</v>
      </c>
      <c r="G1121" s="302" t="n">
        <v>1.55</v>
      </c>
      <c r="H1121" s="113" t="n">
        <v>1</v>
      </c>
      <c r="I1121" s="303" t="s">
        <v>1335</v>
      </c>
      <c r="J1121" s="304" t="s">
        <v>39</v>
      </c>
      <c r="K1121" s="305" t="s">
        <v>456</v>
      </c>
      <c r="L1121" s="306" t="s">
        <v>33</v>
      </c>
      <c r="M1121" s="307" t="n">
        <v>83</v>
      </c>
      <c r="N1121" s="97" t="n">
        <f aca="false">(D1121*G1121)*B1121</f>
        <v>0</v>
      </c>
    </row>
    <row r="1122" s="254" customFormat="true" ht="12.75" hidden="false" customHeight="false" outlineLevel="0" collapsed="false">
      <c r="A1122" s="261" t="n">
        <v>64004</v>
      </c>
      <c r="B1122" s="262"/>
      <c r="C1122" s="301" t="s">
        <v>29</v>
      </c>
      <c r="D1122" s="301" t="n">
        <v>24</v>
      </c>
      <c r="E1122" s="301" t="n">
        <v>15</v>
      </c>
      <c r="F1122" s="89" t="n">
        <f aca="false">G1122*130</f>
        <v>244</v>
      </c>
      <c r="G1122" s="302" t="n">
        <v>1.88</v>
      </c>
      <c r="H1122" s="113" t="n">
        <v>1</v>
      </c>
      <c r="I1122" s="303" t="s">
        <v>1335</v>
      </c>
      <c r="J1122" s="304" t="s">
        <v>44</v>
      </c>
      <c r="K1122" s="305" t="s">
        <v>783</v>
      </c>
      <c r="L1122" s="306" t="s">
        <v>33</v>
      </c>
      <c r="M1122" s="307" t="n">
        <v>83</v>
      </c>
      <c r="N1122" s="97" t="n">
        <f aca="false">(D1122*G1122)*B1122</f>
        <v>0</v>
      </c>
    </row>
    <row r="1123" s="254" customFormat="true" ht="12.75" hidden="false" customHeight="false" outlineLevel="0" collapsed="false">
      <c r="A1123" s="261" t="n">
        <v>64005</v>
      </c>
      <c r="B1123" s="262"/>
      <c r="C1123" s="301" t="s">
        <v>29</v>
      </c>
      <c r="D1123" s="301" t="n">
        <v>24</v>
      </c>
      <c r="E1123" s="301" t="n">
        <v>15</v>
      </c>
      <c r="F1123" s="89" t="n">
        <f aca="false">G1123*130</f>
        <v>213</v>
      </c>
      <c r="G1123" s="302" t="n">
        <v>1.64</v>
      </c>
      <c r="H1123" s="113" t="n">
        <v>1</v>
      </c>
      <c r="I1123" s="303" t="s">
        <v>1335</v>
      </c>
      <c r="J1123" s="304" t="s">
        <v>44</v>
      </c>
      <c r="K1123" s="305" t="s">
        <v>1535</v>
      </c>
      <c r="L1123" s="306" t="s">
        <v>33</v>
      </c>
      <c r="M1123" s="307" t="n">
        <v>83</v>
      </c>
      <c r="N1123" s="97" t="n">
        <f aca="false">(D1123*G1123)*B1123</f>
        <v>0</v>
      </c>
    </row>
    <row r="1124" s="254" customFormat="true" ht="12.75" hidden="false" customHeight="false" outlineLevel="0" collapsed="false">
      <c r="A1124" s="261" t="n">
        <v>64006</v>
      </c>
      <c r="B1124" s="262"/>
      <c r="C1124" s="301" t="s">
        <v>29</v>
      </c>
      <c r="D1124" s="301" t="n">
        <v>24</v>
      </c>
      <c r="E1124" s="301" t="n">
        <v>15</v>
      </c>
      <c r="F1124" s="89" t="n">
        <f aca="false">G1124*130</f>
        <v>200</v>
      </c>
      <c r="G1124" s="302" t="n">
        <v>1.54</v>
      </c>
      <c r="H1124" s="113" t="n">
        <v>1</v>
      </c>
      <c r="I1124" s="303" t="s">
        <v>1335</v>
      </c>
      <c r="J1124" s="304" t="s">
        <v>44</v>
      </c>
      <c r="K1124" s="305" t="s">
        <v>202</v>
      </c>
      <c r="L1124" s="306" t="s">
        <v>33</v>
      </c>
      <c r="M1124" s="307" t="n">
        <v>83</v>
      </c>
      <c r="N1124" s="97" t="n">
        <f aca="false">(D1124*G1124)*B1124</f>
        <v>0</v>
      </c>
    </row>
    <row r="1125" s="254" customFormat="true" ht="12.75" hidden="false" customHeight="false" outlineLevel="0" collapsed="false">
      <c r="A1125" s="261" t="n">
        <v>64007</v>
      </c>
      <c r="B1125" s="262"/>
      <c r="C1125" s="301" t="s">
        <v>29</v>
      </c>
      <c r="D1125" s="301" t="n">
        <v>24</v>
      </c>
      <c r="E1125" s="301" t="n">
        <v>15</v>
      </c>
      <c r="F1125" s="89" t="n">
        <f aca="false">G1125*130</f>
        <v>187</v>
      </c>
      <c r="G1125" s="302" t="n">
        <v>1.44</v>
      </c>
      <c r="H1125" s="113" t="n">
        <v>1</v>
      </c>
      <c r="I1125" s="303" t="s">
        <v>1335</v>
      </c>
      <c r="J1125" s="304" t="s">
        <v>44</v>
      </c>
      <c r="K1125" s="305" t="s">
        <v>1536</v>
      </c>
      <c r="L1125" s="306" t="s">
        <v>33</v>
      </c>
      <c r="M1125" s="307" t="n">
        <v>83</v>
      </c>
      <c r="N1125" s="97" t="n">
        <f aca="false">(D1125*G1125)*B1125</f>
        <v>0</v>
      </c>
    </row>
    <row r="1126" s="254" customFormat="true" ht="12.75" hidden="false" customHeight="false" outlineLevel="0" collapsed="false">
      <c r="A1126" s="261" t="n">
        <v>64008</v>
      </c>
      <c r="B1126" s="262"/>
      <c r="C1126" s="301" t="s">
        <v>29</v>
      </c>
      <c r="D1126" s="301" t="n">
        <v>24</v>
      </c>
      <c r="E1126" s="301" t="n">
        <v>15</v>
      </c>
      <c r="F1126" s="89" t="n">
        <f aca="false">G1126*130</f>
        <v>215</v>
      </c>
      <c r="G1126" s="302" t="n">
        <v>1.65</v>
      </c>
      <c r="H1126" s="113" t="n">
        <v>1</v>
      </c>
      <c r="I1126" s="303" t="s">
        <v>1335</v>
      </c>
      <c r="J1126" s="304" t="s">
        <v>44</v>
      </c>
      <c r="K1126" s="305" t="s">
        <v>200</v>
      </c>
      <c r="L1126" s="306" t="s">
        <v>33</v>
      </c>
      <c r="M1126" s="307" t="n">
        <v>83</v>
      </c>
      <c r="N1126" s="97" t="n">
        <f aca="false">(D1126*G1126)*B1126</f>
        <v>0</v>
      </c>
    </row>
    <row r="1127" s="254" customFormat="true" ht="12.75" hidden="false" customHeight="false" outlineLevel="0" collapsed="false">
      <c r="A1127" s="261" t="n">
        <v>64009</v>
      </c>
      <c r="B1127" s="262"/>
      <c r="C1127" s="301" t="s">
        <v>29</v>
      </c>
      <c r="D1127" s="301" t="n">
        <v>24</v>
      </c>
      <c r="E1127" s="301" t="n">
        <v>15</v>
      </c>
      <c r="F1127" s="89" t="n">
        <f aca="false">G1127*130</f>
        <v>187</v>
      </c>
      <c r="G1127" s="302" t="n">
        <v>1.44</v>
      </c>
      <c r="H1127" s="113" t="n">
        <v>1</v>
      </c>
      <c r="I1127" s="303" t="s">
        <v>1335</v>
      </c>
      <c r="J1127" s="304" t="s">
        <v>44</v>
      </c>
      <c r="K1127" s="305" t="s">
        <v>503</v>
      </c>
      <c r="L1127" s="306" t="s">
        <v>33</v>
      </c>
      <c r="M1127" s="307" t="n">
        <v>83</v>
      </c>
      <c r="N1127" s="97" t="n">
        <f aca="false">(D1127*G1127)*B1127</f>
        <v>0</v>
      </c>
    </row>
    <row r="1128" s="254" customFormat="true" ht="12.75" hidden="false" customHeight="false" outlineLevel="0" collapsed="false">
      <c r="A1128" s="261" t="n">
        <v>64010</v>
      </c>
      <c r="B1128" s="262"/>
      <c r="C1128" s="301" t="s">
        <v>29</v>
      </c>
      <c r="D1128" s="301" t="n">
        <v>24</v>
      </c>
      <c r="E1128" s="301" t="n">
        <v>15</v>
      </c>
      <c r="F1128" s="89" t="n">
        <f aca="false">G1128*130</f>
        <v>202</v>
      </c>
      <c r="G1128" s="302" t="n">
        <v>1.55</v>
      </c>
      <c r="H1128" s="113" t="n">
        <v>1</v>
      </c>
      <c r="I1128" s="303" t="s">
        <v>1335</v>
      </c>
      <c r="J1128" s="304" t="s">
        <v>44</v>
      </c>
      <c r="K1128" s="305" t="s">
        <v>212</v>
      </c>
      <c r="L1128" s="306" t="s">
        <v>33</v>
      </c>
      <c r="M1128" s="307" t="n">
        <v>83</v>
      </c>
      <c r="N1128" s="97" t="n">
        <f aca="false">(D1128*G1128)*B1128</f>
        <v>0</v>
      </c>
    </row>
    <row r="1129" s="254" customFormat="true" ht="12.75" hidden="false" customHeight="false" outlineLevel="0" collapsed="false">
      <c r="A1129" s="261" t="n">
        <v>64011</v>
      </c>
      <c r="B1129" s="262"/>
      <c r="C1129" s="301" t="s">
        <v>29</v>
      </c>
      <c r="D1129" s="301" t="n">
        <v>24</v>
      </c>
      <c r="E1129" s="301" t="n">
        <v>15</v>
      </c>
      <c r="F1129" s="89" t="n">
        <f aca="false">G1129*130</f>
        <v>209</v>
      </c>
      <c r="G1129" s="302" t="n">
        <v>1.61</v>
      </c>
      <c r="H1129" s="113" t="n">
        <v>1</v>
      </c>
      <c r="I1129" s="303" t="s">
        <v>1335</v>
      </c>
      <c r="J1129" s="304" t="s">
        <v>44</v>
      </c>
      <c r="K1129" s="305" t="s">
        <v>181</v>
      </c>
      <c r="L1129" s="306" t="s">
        <v>33</v>
      </c>
      <c r="M1129" s="307" t="n">
        <v>83</v>
      </c>
      <c r="N1129" s="97" t="n">
        <f aca="false">(D1129*G1129)*B1129</f>
        <v>0</v>
      </c>
    </row>
    <row r="1130" s="254" customFormat="true" ht="12.75" hidden="false" customHeight="false" outlineLevel="0" collapsed="false">
      <c r="A1130" s="261" t="n">
        <v>64022</v>
      </c>
      <c r="B1130" s="109"/>
      <c r="C1130" s="301" t="s">
        <v>29</v>
      </c>
      <c r="D1130" s="301" t="n">
        <v>24</v>
      </c>
      <c r="E1130" s="301" t="n">
        <v>15</v>
      </c>
      <c r="F1130" s="89" t="n">
        <f aca="false">G1130*130</f>
        <v>202</v>
      </c>
      <c r="G1130" s="302" t="n">
        <v>1.55</v>
      </c>
      <c r="H1130" s="113" t="n">
        <v>1</v>
      </c>
      <c r="I1130" s="303" t="s">
        <v>1335</v>
      </c>
      <c r="J1130" s="304" t="s">
        <v>175</v>
      </c>
      <c r="K1130" s="305" t="s">
        <v>856</v>
      </c>
      <c r="L1130" s="306" t="s">
        <v>33</v>
      </c>
      <c r="M1130" s="307" t="n">
        <v>83</v>
      </c>
      <c r="N1130" s="97" t="n">
        <f aca="false">(D1130*G1130)*B1130</f>
        <v>0</v>
      </c>
    </row>
    <row r="1131" s="254" customFormat="true" ht="12.75" hidden="false" customHeight="false" outlineLevel="0" collapsed="false">
      <c r="A1131" s="261" t="n">
        <v>64015</v>
      </c>
      <c r="B1131" s="262"/>
      <c r="C1131" s="301" t="s">
        <v>29</v>
      </c>
      <c r="D1131" s="301" t="n">
        <v>24</v>
      </c>
      <c r="E1131" s="301" t="n">
        <v>15</v>
      </c>
      <c r="F1131" s="89" t="n">
        <f aca="false">G1131*130</f>
        <v>231</v>
      </c>
      <c r="G1131" s="302" t="n">
        <v>1.78</v>
      </c>
      <c r="H1131" s="113" t="n">
        <v>1</v>
      </c>
      <c r="I1131" s="303" t="s">
        <v>1335</v>
      </c>
      <c r="J1131" s="304" t="s">
        <v>60</v>
      </c>
      <c r="K1131" s="305" t="s">
        <v>1537</v>
      </c>
      <c r="L1131" s="306" t="s">
        <v>33</v>
      </c>
      <c r="M1131" s="307" t="n">
        <v>83</v>
      </c>
      <c r="N1131" s="97" t="n">
        <f aca="false">(D1131*G1131)*B1131</f>
        <v>0</v>
      </c>
    </row>
    <row r="1132" s="254" customFormat="true" ht="12.75" hidden="false" customHeight="false" outlineLevel="0" collapsed="false">
      <c r="A1132" s="261" t="n">
        <v>64016</v>
      </c>
      <c r="B1132" s="262"/>
      <c r="C1132" s="301" t="s">
        <v>29</v>
      </c>
      <c r="D1132" s="301" t="n">
        <v>24</v>
      </c>
      <c r="E1132" s="301" t="n">
        <v>15</v>
      </c>
      <c r="F1132" s="89" t="n">
        <f aca="false">G1132*130</f>
        <v>244</v>
      </c>
      <c r="G1132" s="302" t="n">
        <v>1.88</v>
      </c>
      <c r="H1132" s="113" t="n">
        <v>1</v>
      </c>
      <c r="I1132" s="303" t="s">
        <v>1335</v>
      </c>
      <c r="J1132" s="304" t="s">
        <v>60</v>
      </c>
      <c r="K1132" s="305" t="s">
        <v>240</v>
      </c>
      <c r="L1132" s="306" t="s">
        <v>33</v>
      </c>
      <c r="M1132" s="307" t="n">
        <v>83</v>
      </c>
      <c r="N1132" s="97" t="n">
        <f aca="false">(D1132*G1132)*B1132</f>
        <v>0</v>
      </c>
    </row>
    <row r="1133" s="254" customFormat="true" ht="12.75" hidden="false" customHeight="false" outlineLevel="0" collapsed="false">
      <c r="A1133" s="261" t="n">
        <v>64031</v>
      </c>
      <c r="B1133" s="109"/>
      <c r="C1133" s="301" t="s">
        <v>29</v>
      </c>
      <c r="D1133" s="301" t="n">
        <v>24</v>
      </c>
      <c r="E1133" s="301" t="n">
        <v>15</v>
      </c>
      <c r="F1133" s="89" t="n">
        <f aca="false">G1133*130</f>
        <v>229</v>
      </c>
      <c r="G1133" s="302" t="n">
        <v>1.76</v>
      </c>
      <c r="H1133" s="113" t="n">
        <v>1</v>
      </c>
      <c r="I1133" s="303" t="s">
        <v>1335</v>
      </c>
      <c r="J1133" s="304" t="s">
        <v>1538</v>
      </c>
      <c r="K1133" s="305" t="s">
        <v>1539</v>
      </c>
      <c r="L1133" s="306" t="s">
        <v>33</v>
      </c>
      <c r="M1133" s="307" t="n">
        <v>83</v>
      </c>
      <c r="N1133" s="97" t="n">
        <f aca="false">(D1133*G1133)*B1133</f>
        <v>0</v>
      </c>
    </row>
    <row r="1134" s="254" customFormat="true" ht="12.75" hidden="false" customHeight="false" outlineLevel="0" collapsed="false">
      <c r="A1134" s="261" t="n">
        <v>64035</v>
      </c>
      <c r="B1134" s="109"/>
      <c r="C1134" s="301" t="s">
        <v>29</v>
      </c>
      <c r="D1134" s="301" t="n">
        <v>24</v>
      </c>
      <c r="E1134" s="301" t="n">
        <v>15</v>
      </c>
      <c r="F1134" s="89" t="n">
        <f aca="false">G1134*130</f>
        <v>202</v>
      </c>
      <c r="G1134" s="302" t="n">
        <v>1.55</v>
      </c>
      <c r="H1134" s="113" t="n">
        <v>1</v>
      </c>
      <c r="I1134" s="303" t="s">
        <v>1335</v>
      </c>
      <c r="J1134" s="304" t="s">
        <v>71</v>
      </c>
      <c r="K1134" s="305" t="s">
        <v>531</v>
      </c>
      <c r="L1134" s="306" t="s">
        <v>33</v>
      </c>
      <c r="M1134" s="307" t="n">
        <v>83</v>
      </c>
      <c r="N1134" s="97" t="n">
        <f aca="false">(D1134*G1134)*B1134</f>
        <v>0</v>
      </c>
    </row>
    <row r="1135" s="254" customFormat="true" ht="12.75" hidden="false" customHeight="false" outlineLevel="0" collapsed="false">
      <c r="A1135" s="261" t="n">
        <v>64041</v>
      </c>
      <c r="B1135" s="109"/>
      <c r="C1135" s="301" t="s">
        <v>29</v>
      </c>
      <c r="D1135" s="301" t="n">
        <v>24</v>
      </c>
      <c r="E1135" s="301" t="n">
        <v>15</v>
      </c>
      <c r="F1135" s="89" t="n">
        <f aca="false">G1135*130</f>
        <v>244</v>
      </c>
      <c r="G1135" s="302" t="n">
        <v>1.88</v>
      </c>
      <c r="H1135" s="113" t="n">
        <v>1</v>
      </c>
      <c r="I1135" s="303" t="s">
        <v>1335</v>
      </c>
      <c r="J1135" s="304" t="s">
        <v>87</v>
      </c>
      <c r="K1135" s="305" t="s">
        <v>275</v>
      </c>
      <c r="L1135" s="306" t="s">
        <v>33</v>
      </c>
      <c r="M1135" s="307" t="n">
        <v>84</v>
      </c>
      <c r="N1135" s="97" t="n">
        <f aca="false">(D1135*G1135)*B1135</f>
        <v>0</v>
      </c>
    </row>
    <row r="1136" s="254" customFormat="true" ht="12.75" hidden="false" customHeight="false" outlineLevel="0" collapsed="false">
      <c r="A1136" s="255"/>
      <c r="B1136" s="252"/>
      <c r="C1136" s="308"/>
      <c r="D1136" s="309"/>
      <c r="E1136" s="310"/>
      <c r="F1136" s="89" t="n">
        <f aca="false">G1136*130</f>
        <v>0</v>
      </c>
      <c r="G1136" s="311"/>
      <c r="H1136" s="312"/>
      <c r="I1136" s="4"/>
      <c r="J1136" s="313"/>
      <c r="K1136" s="314" t="s">
        <v>93</v>
      </c>
      <c r="L1136" s="310"/>
      <c r="M1136" s="308"/>
      <c r="N1136" s="253" t="s">
        <v>5</v>
      </c>
    </row>
    <row r="1137" s="254" customFormat="true" ht="12.75" hidden="false" customHeight="false" outlineLevel="0" collapsed="false">
      <c r="A1137" s="261" t="n">
        <v>64051</v>
      </c>
      <c r="B1137" s="109"/>
      <c r="C1137" s="301" t="s">
        <v>29</v>
      </c>
      <c r="D1137" s="301" t="n">
        <v>24</v>
      </c>
      <c r="E1137" s="301" t="n">
        <v>8</v>
      </c>
      <c r="F1137" s="89" t="n">
        <f aca="false">G1137*130</f>
        <v>155</v>
      </c>
      <c r="G1137" s="302" t="n">
        <v>1.19</v>
      </c>
      <c r="H1137" s="113" t="n">
        <v>1</v>
      </c>
      <c r="I1137" s="303" t="s">
        <v>1335</v>
      </c>
      <c r="J1137" s="304" t="s">
        <v>60</v>
      </c>
      <c r="K1137" s="305" t="s">
        <v>1506</v>
      </c>
      <c r="L1137" s="306" t="s">
        <v>103</v>
      </c>
      <c r="M1137" s="307" t="n">
        <v>84</v>
      </c>
      <c r="N1137" s="97" t="n">
        <f aca="false">(D1137*G1137)*B1137</f>
        <v>0</v>
      </c>
    </row>
    <row r="1138" s="254" customFormat="true" ht="12.75" hidden="false" customHeight="false" outlineLevel="0" collapsed="false">
      <c r="A1138" s="261" t="n">
        <v>64052</v>
      </c>
      <c r="B1138" s="109"/>
      <c r="C1138" s="301" t="s">
        <v>29</v>
      </c>
      <c r="D1138" s="301" t="n">
        <v>24</v>
      </c>
      <c r="E1138" s="301" t="n">
        <v>8</v>
      </c>
      <c r="F1138" s="89" t="n">
        <f aca="false">G1138*130</f>
        <v>161</v>
      </c>
      <c r="G1138" s="302" t="n">
        <v>1.24</v>
      </c>
      <c r="H1138" s="113" t="n">
        <v>1</v>
      </c>
      <c r="I1138" s="303" t="s">
        <v>1335</v>
      </c>
      <c r="J1138" s="304" t="s">
        <v>60</v>
      </c>
      <c r="K1138" s="305" t="s">
        <v>109</v>
      </c>
      <c r="L1138" s="306" t="s">
        <v>103</v>
      </c>
      <c r="M1138" s="307" t="n">
        <v>84</v>
      </c>
      <c r="N1138" s="97" t="n">
        <f aca="false">(D1138*G1138)*B1138</f>
        <v>0</v>
      </c>
    </row>
    <row r="1139" s="254" customFormat="true" ht="12.75" hidden="false" customHeight="false" outlineLevel="0" collapsed="false">
      <c r="A1139" s="261" t="n">
        <v>64053</v>
      </c>
      <c r="B1139" s="109"/>
      <c r="C1139" s="301" t="s">
        <v>29</v>
      </c>
      <c r="D1139" s="301" t="n">
        <v>24</v>
      </c>
      <c r="E1139" s="301" t="n">
        <v>8</v>
      </c>
      <c r="F1139" s="89" t="n">
        <f aca="false">G1139*130</f>
        <v>199</v>
      </c>
      <c r="G1139" s="302" t="n">
        <v>1.53</v>
      </c>
      <c r="H1139" s="113" t="n">
        <v>1</v>
      </c>
      <c r="I1139" s="303" t="s">
        <v>1335</v>
      </c>
      <c r="J1139" s="304" t="s">
        <v>60</v>
      </c>
      <c r="K1139" s="305" t="s">
        <v>289</v>
      </c>
      <c r="L1139" s="306" t="s">
        <v>103</v>
      </c>
      <c r="M1139" s="307" t="n">
        <v>84</v>
      </c>
      <c r="N1139" s="97" t="n">
        <f aca="false">(D1139*G1139)*B1139</f>
        <v>0</v>
      </c>
    </row>
    <row r="1140" s="254" customFormat="true" ht="12.75" hidden="false" customHeight="false" outlineLevel="0" collapsed="false">
      <c r="A1140" s="261" t="n">
        <v>64054</v>
      </c>
      <c r="B1140" s="109"/>
      <c r="C1140" s="301" t="s">
        <v>29</v>
      </c>
      <c r="D1140" s="301" t="n">
        <v>24</v>
      </c>
      <c r="E1140" s="301" t="n">
        <v>8</v>
      </c>
      <c r="F1140" s="89" t="n">
        <f aca="false">G1140*130</f>
        <v>200</v>
      </c>
      <c r="G1140" s="302" t="n">
        <v>1.54</v>
      </c>
      <c r="H1140" s="113" t="n">
        <v>1</v>
      </c>
      <c r="I1140" s="303" t="s">
        <v>1335</v>
      </c>
      <c r="J1140" s="304" t="s">
        <v>60</v>
      </c>
      <c r="K1140" s="305" t="s">
        <v>1540</v>
      </c>
      <c r="L1140" s="306" t="s">
        <v>103</v>
      </c>
      <c r="M1140" s="307" t="n">
        <v>84</v>
      </c>
      <c r="N1140" s="97" t="n">
        <f aca="false">(D1140*G1140)*B1140</f>
        <v>0</v>
      </c>
    </row>
    <row r="1141" s="254" customFormat="true" ht="12.75" hidden="false" customHeight="false" outlineLevel="0" collapsed="false">
      <c r="A1141" s="261" t="n">
        <v>64059</v>
      </c>
      <c r="B1141" s="109"/>
      <c r="C1141" s="301" t="s">
        <v>29</v>
      </c>
      <c r="D1141" s="301" t="n">
        <v>24</v>
      </c>
      <c r="E1141" s="301" t="n">
        <v>8</v>
      </c>
      <c r="F1141" s="89" t="n">
        <f aca="false">G1141*130</f>
        <v>134</v>
      </c>
      <c r="G1141" s="302" t="n">
        <v>1.03</v>
      </c>
      <c r="H1141" s="113" t="n">
        <v>1</v>
      </c>
      <c r="I1141" s="303" t="s">
        <v>1335</v>
      </c>
      <c r="J1141" s="304" t="s">
        <v>101</v>
      </c>
      <c r="K1141" s="305" t="s">
        <v>107</v>
      </c>
      <c r="L1141" s="306" t="s">
        <v>103</v>
      </c>
      <c r="M1141" s="307" t="n">
        <v>84</v>
      </c>
      <c r="N1141" s="97" t="n">
        <f aca="false">(D1141*G1141)*B1141</f>
        <v>0</v>
      </c>
    </row>
    <row r="1142" s="254" customFormat="true" ht="12.75" hidden="false" customHeight="false" outlineLevel="0" collapsed="false">
      <c r="A1142" s="261" t="n">
        <v>64060</v>
      </c>
      <c r="B1142" s="109"/>
      <c r="C1142" s="301" t="s">
        <v>29</v>
      </c>
      <c r="D1142" s="301" t="n">
        <v>24</v>
      </c>
      <c r="E1142" s="301" t="n">
        <v>8</v>
      </c>
      <c r="F1142" s="89" t="n">
        <f aca="false">G1142*130</f>
        <v>144</v>
      </c>
      <c r="G1142" s="302" t="n">
        <v>1.11</v>
      </c>
      <c r="H1142" s="113" t="n">
        <v>1</v>
      </c>
      <c r="I1142" s="303" t="s">
        <v>1335</v>
      </c>
      <c r="J1142" s="304" t="s">
        <v>101</v>
      </c>
      <c r="K1142" s="305" t="s">
        <v>1541</v>
      </c>
      <c r="L1142" s="306" t="s">
        <v>103</v>
      </c>
      <c r="M1142" s="307" t="n">
        <v>84</v>
      </c>
      <c r="N1142" s="97" t="n">
        <f aca="false">(D1142*G1142)*B1142</f>
        <v>0</v>
      </c>
    </row>
    <row r="1143" s="254" customFormat="true" ht="12.75" hidden="false" customHeight="false" outlineLevel="0" collapsed="false">
      <c r="A1143" s="261" t="n">
        <v>64061</v>
      </c>
      <c r="B1143" s="109"/>
      <c r="C1143" s="301" t="s">
        <v>29</v>
      </c>
      <c r="D1143" s="301" t="n">
        <v>24</v>
      </c>
      <c r="E1143" s="301" t="n">
        <v>8</v>
      </c>
      <c r="F1143" s="89" t="n">
        <f aca="false">G1143*130</f>
        <v>222</v>
      </c>
      <c r="G1143" s="302" t="n">
        <v>1.71</v>
      </c>
      <c r="H1143" s="113" t="n">
        <v>1</v>
      </c>
      <c r="I1143" s="303" t="s">
        <v>1335</v>
      </c>
      <c r="J1143" s="304" t="s">
        <v>101</v>
      </c>
      <c r="K1143" s="305" t="s">
        <v>1542</v>
      </c>
      <c r="L1143" s="306" t="s">
        <v>103</v>
      </c>
      <c r="M1143" s="307" t="n">
        <v>84</v>
      </c>
      <c r="N1143" s="97" t="n">
        <f aca="false">(D1143*G1143)*B1143</f>
        <v>0</v>
      </c>
    </row>
    <row r="1144" s="254" customFormat="true" ht="12.75" hidden="false" customHeight="false" outlineLevel="0" collapsed="false">
      <c r="A1144" s="261" t="n">
        <v>64066</v>
      </c>
      <c r="B1144" s="109"/>
      <c r="C1144" s="301" t="s">
        <v>29</v>
      </c>
      <c r="D1144" s="301" t="n">
        <v>24</v>
      </c>
      <c r="E1144" s="301" t="n">
        <v>8</v>
      </c>
      <c r="F1144" s="89" t="n">
        <f aca="false">G1144*130</f>
        <v>140</v>
      </c>
      <c r="G1144" s="302" t="n">
        <v>1.08</v>
      </c>
      <c r="H1144" s="113" t="n">
        <v>1</v>
      </c>
      <c r="I1144" s="303" t="s">
        <v>1335</v>
      </c>
      <c r="J1144" s="304" t="s">
        <v>95</v>
      </c>
      <c r="K1144" s="305" t="s">
        <v>313</v>
      </c>
      <c r="L1144" s="306" t="s">
        <v>103</v>
      </c>
      <c r="M1144" s="307" t="n">
        <v>84</v>
      </c>
      <c r="N1144" s="97" t="n">
        <f aca="false">(D1144*G1144)*B1144</f>
        <v>0</v>
      </c>
    </row>
    <row r="1145" s="254" customFormat="true" ht="12.75" hidden="false" customHeight="false" outlineLevel="0" collapsed="false">
      <c r="A1145" s="261" t="n">
        <v>64067</v>
      </c>
      <c r="B1145" s="109"/>
      <c r="C1145" s="301" t="s">
        <v>29</v>
      </c>
      <c r="D1145" s="301" t="n">
        <v>24</v>
      </c>
      <c r="E1145" s="301" t="n">
        <v>8</v>
      </c>
      <c r="F1145" s="89" t="n">
        <f aca="false">G1145*130</f>
        <v>140</v>
      </c>
      <c r="G1145" s="302" t="n">
        <v>1.08</v>
      </c>
      <c r="H1145" s="113" t="n">
        <v>1</v>
      </c>
      <c r="I1145" s="303" t="s">
        <v>1335</v>
      </c>
      <c r="J1145" s="304" t="s">
        <v>95</v>
      </c>
      <c r="K1145" s="305" t="s">
        <v>1543</v>
      </c>
      <c r="L1145" s="306" t="s">
        <v>103</v>
      </c>
      <c r="M1145" s="307" t="n">
        <v>84</v>
      </c>
      <c r="N1145" s="97" t="n">
        <f aca="false">(D1145*G1145)*B1145</f>
        <v>0</v>
      </c>
    </row>
    <row r="1146" s="254" customFormat="true" ht="12.75" hidden="false" customHeight="false" outlineLevel="0" collapsed="false">
      <c r="A1146" s="261" t="n">
        <v>64071</v>
      </c>
      <c r="B1146" s="109"/>
      <c r="C1146" s="301" t="s">
        <v>29</v>
      </c>
      <c r="D1146" s="301" t="n">
        <v>24</v>
      </c>
      <c r="E1146" s="301" t="n">
        <v>8</v>
      </c>
      <c r="F1146" s="89" t="n">
        <f aca="false">G1146*130</f>
        <v>168</v>
      </c>
      <c r="G1146" s="302" t="n">
        <v>1.29</v>
      </c>
      <c r="H1146" s="113" t="n">
        <v>1</v>
      </c>
      <c r="I1146" s="303" t="s">
        <v>1335</v>
      </c>
      <c r="J1146" s="304" t="s">
        <v>1544</v>
      </c>
      <c r="K1146" s="305" t="s">
        <v>1545</v>
      </c>
      <c r="L1146" s="306" t="s">
        <v>103</v>
      </c>
      <c r="M1146" s="307" t="n">
        <v>84</v>
      </c>
      <c r="N1146" s="97" t="n">
        <f aca="false">(D1146*G1146)*B1146</f>
        <v>0</v>
      </c>
    </row>
    <row r="1147" s="254" customFormat="true" ht="12.75" hidden="false" customHeight="false" outlineLevel="0" collapsed="false">
      <c r="A1147" s="255"/>
      <c r="B1147" s="252"/>
      <c r="C1147" s="308"/>
      <c r="D1147" s="309"/>
      <c r="E1147" s="310"/>
      <c r="F1147" s="89" t="n">
        <f aca="false">G1147*130</f>
        <v>0</v>
      </c>
      <c r="G1147" s="311"/>
      <c r="H1147" s="312"/>
      <c r="I1147" s="4"/>
      <c r="J1147" s="313"/>
      <c r="K1147" s="314" t="s">
        <v>1546</v>
      </c>
      <c r="L1147" s="310"/>
      <c r="M1147" s="308"/>
      <c r="N1147" s="253" t="s">
        <v>5</v>
      </c>
    </row>
    <row r="1148" s="254" customFormat="true" ht="12.75" hidden="false" customHeight="false" outlineLevel="0" collapsed="false">
      <c r="A1148" s="261" t="n">
        <v>64081</v>
      </c>
      <c r="B1148" s="109"/>
      <c r="C1148" s="301" t="s">
        <v>29</v>
      </c>
      <c r="D1148" s="301" t="n">
        <v>24</v>
      </c>
      <c r="E1148" s="301" t="n">
        <v>4</v>
      </c>
      <c r="F1148" s="89" t="n">
        <f aca="false">G1148*130</f>
        <v>159</v>
      </c>
      <c r="G1148" s="302" t="n">
        <v>1.22</v>
      </c>
      <c r="H1148" s="113" t="n">
        <v>1</v>
      </c>
      <c r="I1148" s="303" t="s">
        <v>1335</v>
      </c>
      <c r="J1148" s="304"/>
      <c r="K1148" s="305" t="s">
        <v>1547</v>
      </c>
      <c r="L1148" s="306" t="s">
        <v>115</v>
      </c>
      <c r="M1148" s="307" t="n">
        <v>84</v>
      </c>
      <c r="N1148" s="97" t="n">
        <f aca="false">(D1148*G1148)*B1148</f>
        <v>0</v>
      </c>
    </row>
    <row r="1149" s="254" customFormat="true" ht="12.75" hidden="false" customHeight="false" outlineLevel="0" collapsed="false">
      <c r="A1149" s="261" t="n">
        <v>64082</v>
      </c>
      <c r="B1149" s="109"/>
      <c r="C1149" s="301" t="s">
        <v>29</v>
      </c>
      <c r="D1149" s="301" t="n">
        <v>24</v>
      </c>
      <c r="E1149" s="301" t="n">
        <v>4</v>
      </c>
      <c r="F1149" s="89" t="n">
        <f aca="false">G1149*130</f>
        <v>152</v>
      </c>
      <c r="G1149" s="302" t="n">
        <v>1.17</v>
      </c>
      <c r="H1149" s="113" t="n">
        <v>1</v>
      </c>
      <c r="I1149" s="303" t="s">
        <v>1335</v>
      </c>
      <c r="J1149" s="304"/>
      <c r="K1149" s="305" t="s">
        <v>123</v>
      </c>
      <c r="L1149" s="306" t="s">
        <v>115</v>
      </c>
      <c r="M1149" s="307" t="n">
        <v>84</v>
      </c>
      <c r="N1149" s="97" t="n">
        <f aca="false">(D1149*G1149)*B1149</f>
        <v>0</v>
      </c>
    </row>
    <row r="1150" s="254" customFormat="true" ht="12.75" hidden="false" customHeight="false" outlineLevel="0" collapsed="false">
      <c r="A1150" s="261" t="n">
        <v>64083</v>
      </c>
      <c r="B1150" s="109"/>
      <c r="C1150" s="301" t="s">
        <v>29</v>
      </c>
      <c r="D1150" s="301" t="n">
        <v>24</v>
      </c>
      <c r="E1150" s="301" t="n">
        <v>4</v>
      </c>
      <c r="F1150" s="89" t="n">
        <f aca="false">G1150*130</f>
        <v>148</v>
      </c>
      <c r="G1150" s="302" t="n">
        <v>1.14</v>
      </c>
      <c r="H1150" s="113" t="n">
        <v>1</v>
      </c>
      <c r="I1150" s="303" t="s">
        <v>1335</v>
      </c>
      <c r="J1150" s="304"/>
      <c r="K1150" s="305" t="s">
        <v>336</v>
      </c>
      <c r="L1150" s="306" t="s">
        <v>115</v>
      </c>
      <c r="M1150" s="307" t="n">
        <v>84</v>
      </c>
      <c r="N1150" s="97" t="n">
        <f aca="false">(D1150*G1150)*B1150</f>
        <v>0</v>
      </c>
    </row>
    <row r="1151" s="254" customFormat="true" ht="12.75" hidden="false" customHeight="false" outlineLevel="0" collapsed="false">
      <c r="A1151" s="261" t="n">
        <v>64084</v>
      </c>
      <c r="B1151" s="109"/>
      <c r="C1151" s="301" t="s">
        <v>29</v>
      </c>
      <c r="D1151" s="301" t="n">
        <v>24</v>
      </c>
      <c r="E1151" s="301" t="n">
        <v>4</v>
      </c>
      <c r="F1151" s="89" t="n">
        <f aca="false">G1151*130</f>
        <v>148</v>
      </c>
      <c r="G1151" s="302" t="n">
        <v>1.14</v>
      </c>
      <c r="H1151" s="113" t="n">
        <v>1</v>
      </c>
      <c r="I1151" s="303" t="s">
        <v>1335</v>
      </c>
      <c r="J1151" s="304"/>
      <c r="K1151" s="305" t="s">
        <v>125</v>
      </c>
      <c r="L1151" s="306" t="s">
        <v>115</v>
      </c>
      <c r="M1151" s="307" t="n">
        <v>84</v>
      </c>
      <c r="N1151" s="97" t="n">
        <f aca="false">(D1151*G1151)*B1151</f>
        <v>0</v>
      </c>
    </row>
    <row r="1152" s="254" customFormat="true" ht="12.75" hidden="false" customHeight="false" outlineLevel="0" collapsed="false">
      <c r="A1152" s="261" t="n">
        <v>64085</v>
      </c>
      <c r="B1152" s="109"/>
      <c r="C1152" s="301" t="s">
        <v>29</v>
      </c>
      <c r="D1152" s="301" t="n">
        <v>24</v>
      </c>
      <c r="E1152" s="301" t="n">
        <v>4</v>
      </c>
      <c r="F1152" s="89" t="n">
        <f aca="false">G1152*130</f>
        <v>156</v>
      </c>
      <c r="G1152" s="302" t="n">
        <v>1.2</v>
      </c>
      <c r="H1152" s="113" t="n">
        <v>1</v>
      </c>
      <c r="I1152" s="303" t="s">
        <v>1335</v>
      </c>
      <c r="J1152" s="304"/>
      <c r="K1152" s="305" t="s">
        <v>1017</v>
      </c>
      <c r="L1152" s="306" t="s">
        <v>115</v>
      </c>
      <c r="M1152" s="307" t="n">
        <v>84</v>
      </c>
      <c r="N1152" s="97" t="n">
        <f aca="false">(D1152*G1152)*B1152</f>
        <v>0</v>
      </c>
    </row>
    <row r="1153" s="254" customFormat="true" ht="12.75" hidden="false" customHeight="false" outlineLevel="0" collapsed="false">
      <c r="A1153" s="261" t="n">
        <v>64086</v>
      </c>
      <c r="B1153" s="109"/>
      <c r="C1153" s="301" t="s">
        <v>29</v>
      </c>
      <c r="D1153" s="301" t="n">
        <v>24</v>
      </c>
      <c r="E1153" s="301" t="n">
        <v>4</v>
      </c>
      <c r="F1153" s="89" t="n">
        <f aca="false">G1153*130</f>
        <v>160</v>
      </c>
      <c r="G1153" s="302" t="n">
        <v>1.23</v>
      </c>
      <c r="H1153" s="113" t="n">
        <v>1</v>
      </c>
      <c r="I1153" s="303" t="s">
        <v>1335</v>
      </c>
      <c r="J1153" s="304"/>
      <c r="K1153" s="305" t="s">
        <v>338</v>
      </c>
      <c r="L1153" s="306" t="s">
        <v>115</v>
      </c>
      <c r="M1153" s="307" t="n">
        <v>85</v>
      </c>
      <c r="N1153" s="97" t="n">
        <f aca="false">(D1153*G1153)*B1153</f>
        <v>0</v>
      </c>
    </row>
    <row r="1154" s="254" customFormat="true" ht="12.75" hidden="false" customHeight="false" outlineLevel="0" collapsed="false">
      <c r="A1154" s="261" t="n">
        <v>64087</v>
      </c>
      <c r="B1154" s="109"/>
      <c r="C1154" s="301" t="s">
        <v>29</v>
      </c>
      <c r="D1154" s="301" t="n">
        <v>24</v>
      </c>
      <c r="E1154" s="301" t="n">
        <v>4</v>
      </c>
      <c r="F1154" s="89" t="n">
        <f aca="false">G1154*130</f>
        <v>160</v>
      </c>
      <c r="G1154" s="302" t="n">
        <v>1.23</v>
      </c>
      <c r="H1154" s="113" t="n">
        <v>1</v>
      </c>
      <c r="I1154" s="303" t="s">
        <v>1335</v>
      </c>
      <c r="J1154" s="304"/>
      <c r="K1154" s="305" t="s">
        <v>1548</v>
      </c>
      <c r="L1154" s="306" t="s">
        <v>115</v>
      </c>
      <c r="M1154" s="307" t="n">
        <v>85</v>
      </c>
      <c r="N1154" s="97" t="n">
        <f aca="false">(D1154*G1154)*B1154</f>
        <v>0</v>
      </c>
    </row>
    <row r="1155" s="254" customFormat="true" ht="12.75" hidden="false" customHeight="false" outlineLevel="0" collapsed="false">
      <c r="A1155" s="255"/>
      <c r="B1155" s="252"/>
      <c r="C1155" s="308"/>
      <c r="D1155" s="309"/>
      <c r="E1155" s="310"/>
      <c r="F1155" s="89" t="n">
        <f aca="false">G1155*130</f>
        <v>0</v>
      </c>
      <c r="G1155" s="311"/>
      <c r="H1155" s="312"/>
      <c r="I1155" s="4"/>
      <c r="J1155" s="313"/>
      <c r="K1155" s="314" t="s">
        <v>137</v>
      </c>
      <c r="L1155" s="310"/>
      <c r="M1155" s="308"/>
      <c r="N1155" s="253" t="s">
        <v>5</v>
      </c>
    </row>
    <row r="1156" s="254" customFormat="true" ht="12.75" hidden="false" customHeight="false" outlineLevel="0" collapsed="false">
      <c r="A1156" s="261" t="n">
        <v>64091</v>
      </c>
      <c r="B1156" s="262"/>
      <c r="C1156" s="301" t="s">
        <v>29</v>
      </c>
      <c r="D1156" s="301" t="n">
        <v>24</v>
      </c>
      <c r="E1156" s="301" t="n">
        <v>15</v>
      </c>
      <c r="F1156" s="89" t="n">
        <f aca="false">G1156*130</f>
        <v>200</v>
      </c>
      <c r="G1156" s="302" t="n">
        <v>1.54</v>
      </c>
      <c r="H1156" s="113" t="n">
        <v>1</v>
      </c>
      <c r="I1156" s="303" t="s">
        <v>1335</v>
      </c>
      <c r="J1156" s="304"/>
      <c r="K1156" s="305" t="s">
        <v>1549</v>
      </c>
      <c r="L1156" s="306" t="s">
        <v>136</v>
      </c>
      <c r="M1156" s="307" t="n">
        <v>85</v>
      </c>
      <c r="N1156" s="97" t="n">
        <f aca="false">(D1156*G1156)*B1156</f>
        <v>0</v>
      </c>
    </row>
    <row r="1157" s="254" customFormat="true" ht="12.75" hidden="false" customHeight="false" outlineLevel="0" collapsed="false">
      <c r="A1157" s="261" t="n">
        <v>64092</v>
      </c>
      <c r="B1157" s="262"/>
      <c r="C1157" s="301" t="s">
        <v>29</v>
      </c>
      <c r="D1157" s="301" t="n">
        <v>24</v>
      </c>
      <c r="E1157" s="301" t="n">
        <v>15</v>
      </c>
      <c r="F1157" s="89" t="n">
        <f aca="false">G1157*130</f>
        <v>200</v>
      </c>
      <c r="G1157" s="302" t="n">
        <v>1.54</v>
      </c>
      <c r="H1157" s="113" t="n">
        <v>1</v>
      </c>
      <c r="I1157" s="303" t="s">
        <v>1335</v>
      </c>
      <c r="J1157" s="304"/>
      <c r="K1157" s="305" t="s">
        <v>1550</v>
      </c>
      <c r="L1157" s="306" t="s">
        <v>136</v>
      </c>
      <c r="M1157" s="307" t="n">
        <v>85</v>
      </c>
      <c r="N1157" s="97" t="n">
        <f aca="false">(D1157*G1157)*B1157</f>
        <v>0</v>
      </c>
    </row>
    <row r="1158" s="254" customFormat="true" ht="12.75" hidden="false" customHeight="false" outlineLevel="0" collapsed="false">
      <c r="A1158" s="261" t="n">
        <v>64093</v>
      </c>
      <c r="B1158" s="262"/>
      <c r="C1158" s="301" t="s">
        <v>29</v>
      </c>
      <c r="D1158" s="301" t="n">
        <v>24</v>
      </c>
      <c r="E1158" s="301" t="n">
        <v>20</v>
      </c>
      <c r="F1158" s="89" t="n">
        <f aca="false">G1158*130</f>
        <v>169</v>
      </c>
      <c r="G1158" s="302" t="n">
        <v>1.3</v>
      </c>
      <c r="H1158" s="113" t="n">
        <v>1</v>
      </c>
      <c r="I1158" s="303" t="s">
        <v>1335</v>
      </c>
      <c r="J1158" s="304" t="s">
        <v>326</v>
      </c>
      <c r="K1158" s="305" t="s">
        <v>1551</v>
      </c>
      <c r="L1158" s="306" t="s">
        <v>131</v>
      </c>
      <c r="M1158" s="307" t="n">
        <v>85</v>
      </c>
      <c r="N1158" s="97" t="n">
        <f aca="false">(D1158*G1158)*B1158</f>
        <v>0</v>
      </c>
    </row>
    <row r="1159" s="254" customFormat="true" ht="12.75" hidden="false" customHeight="false" outlineLevel="0" collapsed="false">
      <c r="A1159" s="261" t="n">
        <v>64094</v>
      </c>
      <c r="B1159" s="262"/>
      <c r="C1159" s="301" t="s">
        <v>29</v>
      </c>
      <c r="D1159" s="301" t="n">
        <v>24</v>
      </c>
      <c r="E1159" s="301" t="n">
        <v>20</v>
      </c>
      <c r="F1159" s="89" t="n">
        <f aca="false">G1159*130</f>
        <v>160</v>
      </c>
      <c r="G1159" s="302" t="n">
        <v>1.23</v>
      </c>
      <c r="H1159" s="113" t="n">
        <v>1</v>
      </c>
      <c r="I1159" s="303" t="s">
        <v>1335</v>
      </c>
      <c r="J1159" s="304" t="s">
        <v>326</v>
      </c>
      <c r="K1159" s="305" t="s">
        <v>1552</v>
      </c>
      <c r="L1159" s="306" t="s">
        <v>131</v>
      </c>
      <c r="M1159" s="307" t="n">
        <v>85</v>
      </c>
      <c r="N1159" s="97" t="n">
        <f aca="false">(D1159*G1159)*B1159</f>
        <v>0</v>
      </c>
    </row>
    <row r="1160" s="254" customFormat="true" ht="12.75" hidden="false" customHeight="false" outlineLevel="0" collapsed="false">
      <c r="A1160" s="261" t="n">
        <v>64100</v>
      </c>
      <c r="B1160" s="109"/>
      <c r="C1160" s="301" t="s">
        <v>29</v>
      </c>
      <c r="D1160" s="301" t="n">
        <v>24</v>
      </c>
      <c r="E1160" s="301" t="n">
        <v>20</v>
      </c>
      <c r="F1160" s="89" t="n">
        <f aca="false">G1160*130</f>
        <v>150</v>
      </c>
      <c r="G1160" s="302" t="n">
        <v>1.15</v>
      </c>
      <c r="H1160" s="113" t="n">
        <v>1</v>
      </c>
      <c r="I1160" s="303" t="s">
        <v>1335</v>
      </c>
      <c r="J1160" s="304"/>
      <c r="K1160" s="305" t="s">
        <v>361</v>
      </c>
      <c r="L1160" s="306" t="s">
        <v>142</v>
      </c>
      <c r="M1160" s="307" t="n">
        <v>85</v>
      </c>
      <c r="N1160" s="97" t="n">
        <f aca="false">(D1160*G1160)*B1160</f>
        <v>0</v>
      </c>
    </row>
    <row r="1161" s="254" customFormat="true" ht="12.75" hidden="false" customHeight="false" outlineLevel="0" collapsed="false">
      <c r="A1161" s="261" t="n">
        <v>64101</v>
      </c>
      <c r="B1161" s="262"/>
      <c r="C1161" s="301" t="s">
        <v>29</v>
      </c>
      <c r="D1161" s="301" t="n">
        <v>24</v>
      </c>
      <c r="E1161" s="301" t="n">
        <v>25</v>
      </c>
      <c r="F1161" s="89" t="n">
        <f aca="false">G1161*130</f>
        <v>170</v>
      </c>
      <c r="G1161" s="302" t="n">
        <v>1.31</v>
      </c>
      <c r="H1161" s="113" t="n">
        <v>1</v>
      </c>
      <c r="I1161" s="303" t="s">
        <v>1335</v>
      </c>
      <c r="J1161" s="304"/>
      <c r="K1161" s="305" t="s">
        <v>146</v>
      </c>
      <c r="L1161" s="306" t="s">
        <v>142</v>
      </c>
      <c r="M1161" s="307" t="n">
        <v>85</v>
      </c>
      <c r="N1161" s="97" t="n">
        <f aca="false">(D1161*G1161)*B1161</f>
        <v>0</v>
      </c>
    </row>
    <row r="1162" s="254" customFormat="true" ht="12.75" hidden="false" customHeight="false" outlineLevel="0" collapsed="false">
      <c r="A1162" s="261" t="n">
        <v>64102</v>
      </c>
      <c r="B1162" s="262"/>
      <c r="C1162" s="301" t="s">
        <v>29</v>
      </c>
      <c r="D1162" s="301" t="n">
        <v>24</v>
      </c>
      <c r="E1162" s="301" t="n">
        <v>30</v>
      </c>
      <c r="F1162" s="89" t="n">
        <f aca="false">G1162*130</f>
        <v>198</v>
      </c>
      <c r="G1162" s="302" t="n">
        <v>1.52</v>
      </c>
      <c r="H1162" s="113" t="n">
        <v>1</v>
      </c>
      <c r="I1162" s="303" t="s">
        <v>1335</v>
      </c>
      <c r="J1162" s="304"/>
      <c r="K1162" s="305" t="s">
        <v>364</v>
      </c>
      <c r="L1162" s="306" t="s">
        <v>142</v>
      </c>
      <c r="M1162" s="307" t="n">
        <v>85</v>
      </c>
      <c r="N1162" s="97" t="n">
        <f aca="false">(D1162*G1162)*B1162</f>
        <v>0</v>
      </c>
    </row>
    <row r="1163" s="254" customFormat="true" ht="12.75" hidden="false" customHeight="false" outlineLevel="0" collapsed="false">
      <c r="A1163" s="261" t="n">
        <v>64103</v>
      </c>
      <c r="B1163" s="262"/>
      <c r="C1163" s="301" t="s">
        <v>29</v>
      </c>
      <c r="D1163" s="301" t="n">
        <v>24</v>
      </c>
      <c r="E1163" s="301" t="n">
        <v>30</v>
      </c>
      <c r="F1163" s="89" t="n">
        <f aca="false">G1163*130</f>
        <v>150</v>
      </c>
      <c r="G1163" s="302" t="n">
        <v>1.15</v>
      </c>
      <c r="H1163" s="113" t="n">
        <v>1</v>
      </c>
      <c r="I1163" s="303" t="s">
        <v>1335</v>
      </c>
      <c r="J1163" s="304"/>
      <c r="K1163" s="305" t="s">
        <v>396</v>
      </c>
      <c r="L1163" s="306" t="s">
        <v>142</v>
      </c>
      <c r="M1163" s="307" t="n">
        <v>85</v>
      </c>
      <c r="N1163" s="97" t="n">
        <f aca="false">(D1163*G1163)*B1163</f>
        <v>0</v>
      </c>
    </row>
    <row r="1164" s="254" customFormat="true" ht="12.75" hidden="false" customHeight="false" outlineLevel="0" collapsed="false">
      <c r="A1164" s="261" t="n">
        <v>64104</v>
      </c>
      <c r="B1164" s="109"/>
      <c r="C1164" s="301" t="s">
        <v>29</v>
      </c>
      <c r="D1164" s="301" t="n">
        <v>24</v>
      </c>
      <c r="E1164" s="301" t="n">
        <v>40</v>
      </c>
      <c r="F1164" s="89" t="n">
        <f aca="false">G1164*130</f>
        <v>134</v>
      </c>
      <c r="G1164" s="302" t="n">
        <v>1.03</v>
      </c>
      <c r="H1164" s="113" t="n">
        <v>1</v>
      </c>
      <c r="I1164" s="303" t="s">
        <v>1335</v>
      </c>
      <c r="J1164" s="304"/>
      <c r="K1164" s="305" t="s">
        <v>139</v>
      </c>
      <c r="L1164" s="306" t="s">
        <v>136</v>
      </c>
      <c r="M1164" s="307" t="n">
        <v>85</v>
      </c>
      <c r="N1164" s="97" t="n">
        <f aca="false">(D1164*G1164)*B1164</f>
        <v>0</v>
      </c>
    </row>
    <row r="1165" s="254" customFormat="true" ht="12.75" hidden="false" customHeight="false" outlineLevel="0" collapsed="false">
      <c r="A1165" s="261" t="n">
        <v>64105</v>
      </c>
      <c r="B1165" s="109"/>
      <c r="C1165" s="301" t="s">
        <v>29</v>
      </c>
      <c r="D1165" s="301" t="n">
        <v>24</v>
      </c>
      <c r="E1165" s="301" t="n">
        <v>30</v>
      </c>
      <c r="F1165" s="89" t="n">
        <f aca="false">G1165*130</f>
        <v>133</v>
      </c>
      <c r="G1165" s="302" t="n">
        <v>1.02</v>
      </c>
      <c r="H1165" s="113" t="n">
        <v>1</v>
      </c>
      <c r="I1165" s="303" t="s">
        <v>1335</v>
      </c>
      <c r="J1165" s="304"/>
      <c r="K1165" s="305" t="s">
        <v>375</v>
      </c>
      <c r="L1165" s="306" t="s">
        <v>136</v>
      </c>
      <c r="M1165" s="307" t="n">
        <v>85</v>
      </c>
      <c r="N1165" s="97" t="n">
        <f aca="false">(D1165*G1165)*B1165</f>
        <v>0</v>
      </c>
    </row>
    <row r="1166" s="254" customFormat="true" ht="12.75" hidden="false" customHeight="false" outlineLevel="0" collapsed="false">
      <c r="A1166" s="261" t="n">
        <v>64111</v>
      </c>
      <c r="B1166" s="109"/>
      <c r="C1166" s="301" t="s">
        <v>29</v>
      </c>
      <c r="D1166" s="301" t="n">
        <v>24</v>
      </c>
      <c r="E1166" s="301" t="n">
        <v>5</v>
      </c>
      <c r="F1166" s="89" t="n">
        <f aca="false">G1166*130</f>
        <v>134</v>
      </c>
      <c r="G1166" s="302" t="n">
        <v>1.03</v>
      </c>
      <c r="H1166" s="113" t="n">
        <v>1</v>
      </c>
      <c r="I1166" s="303" t="s">
        <v>1335</v>
      </c>
      <c r="J1166" s="304"/>
      <c r="K1166" s="305" t="s">
        <v>1553</v>
      </c>
      <c r="L1166" s="306" t="s">
        <v>103</v>
      </c>
      <c r="M1166" s="307" t="n">
        <v>85</v>
      </c>
      <c r="N1166" s="97" t="n">
        <f aca="false">(D1166*G1166)*B1166</f>
        <v>0</v>
      </c>
    </row>
    <row r="1167" s="254" customFormat="true" ht="12.75" hidden="false" customHeight="false" outlineLevel="0" collapsed="false">
      <c r="A1167" s="261" t="n">
        <v>64112</v>
      </c>
      <c r="B1167" s="109"/>
      <c r="C1167" s="301" t="s">
        <v>29</v>
      </c>
      <c r="D1167" s="301" t="n">
        <v>24</v>
      </c>
      <c r="E1167" s="301" t="n">
        <v>5</v>
      </c>
      <c r="F1167" s="89" t="n">
        <f aca="false">G1167*130</f>
        <v>140</v>
      </c>
      <c r="G1167" s="302" t="n">
        <v>1.08</v>
      </c>
      <c r="H1167" s="113" t="n">
        <v>1</v>
      </c>
      <c r="I1167" s="303" t="s">
        <v>1335</v>
      </c>
      <c r="J1167" s="304"/>
      <c r="K1167" s="305" t="s">
        <v>1554</v>
      </c>
      <c r="L1167" s="306" t="s">
        <v>103</v>
      </c>
      <c r="M1167" s="307" t="n">
        <v>85</v>
      </c>
      <c r="N1167" s="97" t="n">
        <f aca="false">(D1167*G1167)*B1167</f>
        <v>0</v>
      </c>
    </row>
    <row r="1168" s="254" customFormat="true" ht="12.75" hidden="false" customHeight="false" outlineLevel="0" collapsed="false">
      <c r="A1168" s="261" t="n">
        <v>64113</v>
      </c>
      <c r="B1168" s="262"/>
      <c r="C1168" s="301" t="s">
        <v>29</v>
      </c>
      <c r="D1168" s="301" t="n">
        <v>24</v>
      </c>
      <c r="E1168" s="301" t="n">
        <v>15</v>
      </c>
      <c r="F1168" s="89" t="n">
        <f aca="false">G1168*130</f>
        <v>212</v>
      </c>
      <c r="G1168" s="302" t="n">
        <v>1.63</v>
      </c>
      <c r="H1168" s="113" t="n">
        <v>1</v>
      </c>
      <c r="I1168" s="303" t="s">
        <v>1335</v>
      </c>
      <c r="J1168" s="304"/>
      <c r="K1168" s="305" t="s">
        <v>1158</v>
      </c>
      <c r="L1168" s="306" t="s">
        <v>136</v>
      </c>
      <c r="M1168" s="307" t="n">
        <v>85</v>
      </c>
      <c r="N1168" s="97" t="n">
        <f aca="false">(D1168*G1168)*B1168</f>
        <v>0</v>
      </c>
    </row>
    <row r="1169" s="254" customFormat="true" ht="12.75" hidden="false" customHeight="false" outlineLevel="0" collapsed="false">
      <c r="A1169" s="261" t="n">
        <v>64114</v>
      </c>
      <c r="B1169" s="109"/>
      <c r="C1169" s="301" t="s">
        <v>29</v>
      </c>
      <c r="D1169" s="301" t="n">
        <v>24</v>
      </c>
      <c r="E1169" s="301" t="n">
        <v>15</v>
      </c>
      <c r="F1169" s="89" t="n">
        <f aca="false">G1169*130</f>
        <v>160</v>
      </c>
      <c r="G1169" s="302" t="n">
        <v>1.23</v>
      </c>
      <c r="H1169" s="113" t="n">
        <v>1</v>
      </c>
      <c r="I1169" s="303" t="s">
        <v>1335</v>
      </c>
      <c r="J1169" s="304"/>
      <c r="K1169" s="305" t="s">
        <v>387</v>
      </c>
      <c r="L1169" s="306" t="s">
        <v>142</v>
      </c>
      <c r="M1169" s="307" t="n">
        <v>85</v>
      </c>
      <c r="N1169" s="97" t="n">
        <f aca="false">(D1169*G1169)*B1169</f>
        <v>0</v>
      </c>
    </row>
    <row r="1170" customFormat="false" ht="18" hidden="false" customHeight="false" outlineLevel="0" collapsed="false">
      <c r="A1170" s="298"/>
      <c r="B1170" s="187"/>
      <c r="C1170" s="204"/>
      <c r="D1170" s="246" t="n">
        <f aca="false">SUM(B1119:B1169)/2</f>
        <v>0</v>
      </c>
      <c r="E1170" s="206"/>
      <c r="F1170" s="89"/>
      <c r="G1170" s="116"/>
      <c r="H1170" s="315"/>
      <c r="I1170" s="316"/>
      <c r="J1170" s="317" t="s">
        <v>1555</v>
      </c>
      <c r="K1170" s="317"/>
      <c r="L1170" s="204"/>
      <c r="M1170" s="211"/>
      <c r="N1170" s="75" t="s">
        <v>5</v>
      </c>
    </row>
    <row r="1171" s="254" customFormat="true" ht="12.75" hidden="false" customHeight="false" outlineLevel="0" collapsed="false">
      <c r="A1171" s="255"/>
      <c r="B1171" s="252"/>
      <c r="C1171" s="308"/>
      <c r="D1171" s="309"/>
      <c r="E1171" s="310"/>
      <c r="F1171" s="89"/>
      <c r="G1171" s="311"/>
      <c r="H1171" s="312"/>
      <c r="I1171" s="4"/>
      <c r="J1171" s="313"/>
      <c r="K1171" s="314" t="s">
        <v>1334</v>
      </c>
      <c r="L1171" s="310"/>
      <c r="M1171" s="308"/>
      <c r="N1171" s="253" t="s">
        <v>5</v>
      </c>
    </row>
    <row r="1172" s="254" customFormat="true" ht="12.75" hidden="false" customHeight="false" outlineLevel="0" collapsed="false">
      <c r="A1172" s="261" t="n">
        <v>75001</v>
      </c>
      <c r="B1172" s="262"/>
      <c r="C1172" s="301" t="s">
        <v>29</v>
      </c>
      <c r="D1172" s="301" t="n">
        <v>30</v>
      </c>
      <c r="E1172" s="301" t="n">
        <v>5</v>
      </c>
      <c r="F1172" s="89" t="n">
        <f aca="false">G1172*130</f>
        <v>70</v>
      </c>
      <c r="G1172" s="302" t="n">
        <v>0.54</v>
      </c>
      <c r="H1172" s="113" t="n">
        <v>1</v>
      </c>
      <c r="I1172" s="303" t="s">
        <v>1335</v>
      </c>
      <c r="J1172" s="304" t="s">
        <v>31</v>
      </c>
      <c r="K1172" s="305" t="s">
        <v>149</v>
      </c>
      <c r="L1172" s="306" t="s">
        <v>33</v>
      </c>
      <c r="M1172" s="307" t="n">
        <v>87</v>
      </c>
      <c r="N1172" s="97" t="n">
        <f aca="false">(D1172*G1172)*B1172</f>
        <v>0</v>
      </c>
    </row>
    <row r="1173" s="254" customFormat="true" ht="12.75" hidden="false" customHeight="false" outlineLevel="0" collapsed="false">
      <c r="A1173" s="261" t="n">
        <v>75002</v>
      </c>
      <c r="B1173" s="262"/>
      <c r="C1173" s="301" t="s">
        <v>29</v>
      </c>
      <c r="D1173" s="301" t="n">
        <v>30</v>
      </c>
      <c r="E1173" s="301" t="n">
        <v>5</v>
      </c>
      <c r="F1173" s="89" t="n">
        <f aca="false">G1173*130</f>
        <v>65</v>
      </c>
      <c r="G1173" s="302" t="n">
        <v>0.5</v>
      </c>
      <c r="H1173" s="113" t="n">
        <v>1</v>
      </c>
      <c r="I1173" s="303" t="s">
        <v>1335</v>
      </c>
      <c r="J1173" s="304" t="s">
        <v>31</v>
      </c>
      <c r="K1173" s="305" t="s">
        <v>1556</v>
      </c>
      <c r="L1173" s="306" t="s">
        <v>33</v>
      </c>
      <c r="M1173" s="307" t="n">
        <v>87</v>
      </c>
      <c r="N1173" s="97" t="n">
        <f aca="false">(D1173*G1173)*B1173</f>
        <v>0</v>
      </c>
    </row>
    <row r="1174" s="254" customFormat="true" ht="12.75" hidden="false" customHeight="false" outlineLevel="0" collapsed="false">
      <c r="A1174" s="261" t="n">
        <v>75003</v>
      </c>
      <c r="B1174" s="262"/>
      <c r="C1174" s="301" t="s">
        <v>29</v>
      </c>
      <c r="D1174" s="301" t="n">
        <v>30</v>
      </c>
      <c r="E1174" s="301" t="n">
        <v>5</v>
      </c>
      <c r="F1174" s="89" t="n">
        <f aca="false">G1174*130</f>
        <v>66</v>
      </c>
      <c r="G1174" s="302" t="n">
        <v>0.51</v>
      </c>
      <c r="H1174" s="113" t="n">
        <v>1</v>
      </c>
      <c r="I1174" s="303" t="s">
        <v>1335</v>
      </c>
      <c r="J1174" s="304" t="s">
        <v>31</v>
      </c>
      <c r="K1174" s="305" t="s">
        <v>35</v>
      </c>
      <c r="L1174" s="306" t="s">
        <v>33</v>
      </c>
      <c r="M1174" s="307" t="n">
        <v>87</v>
      </c>
      <c r="N1174" s="97" t="n">
        <f aca="false">(D1174*G1174)*B1174</f>
        <v>0</v>
      </c>
    </row>
    <row r="1175" s="254" customFormat="true" ht="12.75" hidden="false" customHeight="false" outlineLevel="0" collapsed="false">
      <c r="A1175" s="261" t="n">
        <v>75004</v>
      </c>
      <c r="B1175" s="262"/>
      <c r="C1175" s="301" t="s">
        <v>29</v>
      </c>
      <c r="D1175" s="301" t="n">
        <v>30</v>
      </c>
      <c r="E1175" s="301" t="n">
        <v>5</v>
      </c>
      <c r="F1175" s="89" t="n">
        <f aca="false">G1175*130</f>
        <v>70</v>
      </c>
      <c r="G1175" s="302" t="n">
        <v>0.54</v>
      </c>
      <c r="H1175" s="113" t="n">
        <v>1</v>
      </c>
      <c r="I1175" s="303" t="s">
        <v>1335</v>
      </c>
      <c r="J1175" s="304" t="s">
        <v>31</v>
      </c>
      <c r="K1175" s="305" t="s">
        <v>32</v>
      </c>
      <c r="L1175" s="306" t="s">
        <v>33</v>
      </c>
      <c r="M1175" s="307" t="n">
        <v>87</v>
      </c>
      <c r="N1175" s="97" t="n">
        <f aca="false">(D1175*G1175)*B1175</f>
        <v>0</v>
      </c>
    </row>
    <row r="1176" s="254" customFormat="true" ht="12.75" hidden="false" customHeight="false" outlineLevel="0" collapsed="false">
      <c r="A1176" s="261" t="n">
        <v>75011</v>
      </c>
      <c r="B1176" s="262"/>
      <c r="C1176" s="301" t="s">
        <v>29</v>
      </c>
      <c r="D1176" s="301" t="n">
        <v>30</v>
      </c>
      <c r="E1176" s="301" t="n">
        <v>5</v>
      </c>
      <c r="F1176" s="89" t="n">
        <f aca="false">G1176*130</f>
        <v>70</v>
      </c>
      <c r="G1176" s="302" t="n">
        <v>0.54</v>
      </c>
      <c r="H1176" s="113" t="n">
        <v>1</v>
      </c>
      <c r="I1176" s="303" t="s">
        <v>1335</v>
      </c>
      <c r="J1176" s="304" t="s">
        <v>39</v>
      </c>
      <c r="K1176" s="305" t="s">
        <v>455</v>
      </c>
      <c r="L1176" s="306" t="s">
        <v>33</v>
      </c>
      <c r="M1176" s="307" t="n">
        <v>87</v>
      </c>
      <c r="N1176" s="97" t="n">
        <f aca="false">(D1176*G1176)*B1176</f>
        <v>0</v>
      </c>
    </row>
    <row r="1177" s="254" customFormat="true" ht="12.75" hidden="false" customHeight="false" outlineLevel="0" collapsed="false">
      <c r="A1177" s="261" t="n">
        <v>75012</v>
      </c>
      <c r="B1177" s="262"/>
      <c r="C1177" s="301" t="s">
        <v>29</v>
      </c>
      <c r="D1177" s="301" t="n">
        <v>30</v>
      </c>
      <c r="E1177" s="301" t="n">
        <v>5</v>
      </c>
      <c r="F1177" s="89" t="n">
        <f aca="false">G1177*130</f>
        <v>75</v>
      </c>
      <c r="G1177" s="302" t="n">
        <v>0.58</v>
      </c>
      <c r="H1177" s="113" t="n">
        <v>1</v>
      </c>
      <c r="I1177" s="303" t="s">
        <v>1335</v>
      </c>
      <c r="J1177" s="304" t="s">
        <v>39</v>
      </c>
      <c r="K1177" s="305" t="s">
        <v>40</v>
      </c>
      <c r="L1177" s="306" t="s">
        <v>33</v>
      </c>
      <c r="M1177" s="307" t="n">
        <v>87</v>
      </c>
      <c r="N1177" s="97" t="n">
        <f aca="false">(D1177*G1177)*B1177</f>
        <v>0</v>
      </c>
    </row>
    <row r="1178" s="254" customFormat="true" ht="12.75" hidden="false" customHeight="false" outlineLevel="0" collapsed="false">
      <c r="A1178" s="261" t="n">
        <v>75013</v>
      </c>
      <c r="B1178" s="262"/>
      <c r="C1178" s="301" t="s">
        <v>29</v>
      </c>
      <c r="D1178" s="301" t="n">
        <v>30</v>
      </c>
      <c r="E1178" s="301" t="n">
        <v>5</v>
      </c>
      <c r="F1178" s="89" t="n">
        <f aca="false">G1178*130</f>
        <v>70</v>
      </c>
      <c r="G1178" s="302" t="n">
        <v>0.54</v>
      </c>
      <c r="H1178" s="113" t="n">
        <v>1</v>
      </c>
      <c r="I1178" s="303" t="s">
        <v>1335</v>
      </c>
      <c r="J1178" s="304" t="s">
        <v>39</v>
      </c>
      <c r="K1178" s="305" t="s">
        <v>173</v>
      </c>
      <c r="L1178" s="306" t="s">
        <v>33</v>
      </c>
      <c r="M1178" s="307" t="n">
        <v>87</v>
      </c>
      <c r="N1178" s="97" t="n">
        <f aca="false">(D1178*G1178)*B1178</f>
        <v>0</v>
      </c>
    </row>
    <row r="1179" s="254" customFormat="true" ht="12.75" hidden="false" customHeight="false" outlineLevel="0" collapsed="false">
      <c r="A1179" s="261" t="n">
        <v>75014</v>
      </c>
      <c r="B1179" s="262"/>
      <c r="C1179" s="301" t="s">
        <v>29</v>
      </c>
      <c r="D1179" s="301" t="n">
        <v>30</v>
      </c>
      <c r="E1179" s="301" t="n">
        <v>5</v>
      </c>
      <c r="F1179" s="89" t="n">
        <f aca="false">G1179*130</f>
        <v>70</v>
      </c>
      <c r="G1179" s="302" t="n">
        <v>0.54</v>
      </c>
      <c r="H1179" s="113" t="n">
        <v>1</v>
      </c>
      <c r="I1179" s="303" t="s">
        <v>1335</v>
      </c>
      <c r="J1179" s="304" t="s">
        <v>39</v>
      </c>
      <c r="K1179" s="305" t="s">
        <v>456</v>
      </c>
      <c r="L1179" s="306" t="s">
        <v>33</v>
      </c>
      <c r="M1179" s="307" t="n">
        <v>87</v>
      </c>
      <c r="N1179" s="97" t="n">
        <f aca="false">(D1179*G1179)*B1179</f>
        <v>0</v>
      </c>
    </row>
    <row r="1180" s="254" customFormat="true" ht="12.75" hidden="false" customHeight="false" outlineLevel="0" collapsed="false">
      <c r="A1180" s="261" t="n">
        <v>75025</v>
      </c>
      <c r="B1180" s="262"/>
      <c r="C1180" s="301" t="s">
        <v>29</v>
      </c>
      <c r="D1180" s="301" t="n">
        <v>30</v>
      </c>
      <c r="E1180" s="301" t="n">
        <v>5</v>
      </c>
      <c r="F1180" s="89" t="n">
        <f aca="false">G1180*130</f>
        <v>70</v>
      </c>
      <c r="G1180" s="302" t="n">
        <v>0.54</v>
      </c>
      <c r="H1180" s="113" t="n">
        <v>1</v>
      </c>
      <c r="I1180" s="303" t="s">
        <v>1335</v>
      </c>
      <c r="J1180" s="304" t="s">
        <v>44</v>
      </c>
      <c r="K1180" s="305" t="s">
        <v>804</v>
      </c>
      <c r="L1180" s="306" t="s">
        <v>33</v>
      </c>
      <c r="M1180" s="307" t="n">
        <v>87</v>
      </c>
      <c r="N1180" s="97" t="n">
        <f aca="false">(D1180*G1180)*B1180</f>
        <v>0</v>
      </c>
    </row>
    <row r="1181" s="254" customFormat="true" ht="12.75" hidden="false" customHeight="false" outlineLevel="0" collapsed="false">
      <c r="A1181" s="261" t="n">
        <v>75026</v>
      </c>
      <c r="B1181" s="262"/>
      <c r="C1181" s="301" t="s">
        <v>29</v>
      </c>
      <c r="D1181" s="301" t="n">
        <v>30</v>
      </c>
      <c r="E1181" s="301" t="n">
        <v>5</v>
      </c>
      <c r="F1181" s="89" t="n">
        <f aca="false">G1181*130</f>
        <v>70</v>
      </c>
      <c r="G1181" s="302" t="n">
        <v>0.54</v>
      </c>
      <c r="H1181" s="113" t="n">
        <v>1</v>
      </c>
      <c r="I1181" s="303" t="s">
        <v>1335</v>
      </c>
      <c r="J1181" s="304" t="s">
        <v>44</v>
      </c>
      <c r="K1181" s="305" t="s">
        <v>45</v>
      </c>
      <c r="L1181" s="306" t="s">
        <v>33</v>
      </c>
      <c r="M1181" s="307" t="n">
        <v>87</v>
      </c>
      <c r="N1181" s="97" t="n">
        <f aca="false">(D1181*G1181)*B1181</f>
        <v>0</v>
      </c>
    </row>
    <row r="1182" s="254" customFormat="true" ht="12.75" hidden="false" customHeight="false" outlineLevel="0" collapsed="false">
      <c r="A1182" s="261" t="n">
        <v>75027</v>
      </c>
      <c r="B1182" s="262"/>
      <c r="C1182" s="301" t="s">
        <v>29</v>
      </c>
      <c r="D1182" s="301" t="n">
        <v>30</v>
      </c>
      <c r="E1182" s="301" t="n">
        <v>5</v>
      </c>
      <c r="F1182" s="89" t="n">
        <f aca="false">G1182*130</f>
        <v>75</v>
      </c>
      <c r="G1182" s="302" t="n">
        <v>0.58</v>
      </c>
      <c r="H1182" s="113" t="n">
        <v>1</v>
      </c>
      <c r="I1182" s="303" t="s">
        <v>1335</v>
      </c>
      <c r="J1182" s="304" t="s">
        <v>44</v>
      </c>
      <c r="K1182" s="305" t="s">
        <v>204</v>
      </c>
      <c r="L1182" s="306" t="s">
        <v>33</v>
      </c>
      <c r="M1182" s="307" t="n">
        <v>87</v>
      </c>
      <c r="N1182" s="97" t="n">
        <f aca="false">(D1182*G1182)*B1182</f>
        <v>0</v>
      </c>
    </row>
    <row r="1183" s="254" customFormat="true" ht="12.75" hidden="false" customHeight="false" outlineLevel="0" collapsed="false">
      <c r="A1183" s="261" t="n">
        <v>75028</v>
      </c>
      <c r="B1183" s="262"/>
      <c r="C1183" s="301" t="s">
        <v>29</v>
      </c>
      <c r="D1183" s="301" t="n">
        <v>30</v>
      </c>
      <c r="E1183" s="301" t="n">
        <v>5</v>
      </c>
      <c r="F1183" s="89" t="n">
        <f aca="false">G1183*130</f>
        <v>61</v>
      </c>
      <c r="G1183" s="302" t="n">
        <v>0.47</v>
      </c>
      <c r="H1183" s="113" t="n">
        <v>1</v>
      </c>
      <c r="I1183" s="303" t="s">
        <v>1335</v>
      </c>
      <c r="J1183" s="304" t="s">
        <v>44</v>
      </c>
      <c r="K1183" s="305" t="s">
        <v>802</v>
      </c>
      <c r="L1183" s="306" t="s">
        <v>33</v>
      </c>
      <c r="M1183" s="307" t="n">
        <v>87</v>
      </c>
      <c r="N1183" s="97" t="n">
        <f aca="false">(D1183*G1183)*B1183</f>
        <v>0</v>
      </c>
    </row>
    <row r="1184" s="254" customFormat="true" ht="12.75" hidden="false" customHeight="false" outlineLevel="0" collapsed="false">
      <c r="A1184" s="261" t="n">
        <v>75041</v>
      </c>
      <c r="B1184" s="109"/>
      <c r="C1184" s="301" t="s">
        <v>29</v>
      </c>
      <c r="D1184" s="301" t="n">
        <v>30</v>
      </c>
      <c r="E1184" s="301" t="n">
        <v>5</v>
      </c>
      <c r="F1184" s="89" t="n">
        <f aca="false">G1184*130</f>
        <v>75</v>
      </c>
      <c r="G1184" s="302" t="n">
        <v>0.58</v>
      </c>
      <c r="H1184" s="113" t="n">
        <v>1</v>
      </c>
      <c r="I1184" s="303" t="s">
        <v>1335</v>
      </c>
      <c r="J1184" s="304" t="s">
        <v>175</v>
      </c>
      <c r="K1184" s="305" t="s">
        <v>858</v>
      </c>
      <c r="L1184" s="306" t="s">
        <v>33</v>
      </c>
      <c r="M1184" s="307" t="n">
        <v>87</v>
      </c>
      <c r="N1184" s="97" t="n">
        <f aca="false">(D1184*G1184)*B1184</f>
        <v>0</v>
      </c>
    </row>
    <row r="1185" s="254" customFormat="true" ht="12.75" hidden="false" customHeight="false" outlineLevel="0" collapsed="false">
      <c r="A1185" s="261" t="n">
        <v>75042</v>
      </c>
      <c r="B1185" s="262"/>
      <c r="C1185" s="301" t="s">
        <v>29</v>
      </c>
      <c r="D1185" s="301" t="n">
        <v>30</v>
      </c>
      <c r="E1185" s="301" t="n">
        <v>5</v>
      </c>
      <c r="F1185" s="89" t="n">
        <f aca="false">G1185*130</f>
        <v>75</v>
      </c>
      <c r="G1185" s="302" t="n">
        <v>0.58</v>
      </c>
      <c r="H1185" s="113" t="n">
        <v>1</v>
      </c>
      <c r="I1185" s="303" t="s">
        <v>1335</v>
      </c>
      <c r="J1185" s="304" t="s">
        <v>44</v>
      </c>
      <c r="K1185" s="305" t="s">
        <v>501</v>
      </c>
      <c r="L1185" s="306" t="s">
        <v>33</v>
      </c>
      <c r="M1185" s="307" t="n">
        <v>87</v>
      </c>
      <c r="N1185" s="97" t="n">
        <f aca="false">(D1185*G1185)*B1185</f>
        <v>0</v>
      </c>
    </row>
    <row r="1186" s="254" customFormat="true" ht="12.75" hidden="false" customHeight="false" outlineLevel="0" collapsed="false">
      <c r="A1186" s="261" t="n">
        <v>75043</v>
      </c>
      <c r="B1186" s="262"/>
      <c r="C1186" s="301" t="s">
        <v>29</v>
      </c>
      <c r="D1186" s="301" t="n">
        <v>30</v>
      </c>
      <c r="E1186" s="301" t="n">
        <v>5</v>
      </c>
      <c r="F1186" s="89" t="n">
        <f aca="false">G1186*130</f>
        <v>65</v>
      </c>
      <c r="G1186" s="302" t="n">
        <v>0.5</v>
      </c>
      <c r="H1186" s="113" t="n">
        <v>1</v>
      </c>
      <c r="I1186" s="303" t="s">
        <v>1335</v>
      </c>
      <c r="J1186" s="304" t="s">
        <v>39</v>
      </c>
      <c r="K1186" s="305" t="s">
        <v>503</v>
      </c>
      <c r="L1186" s="306" t="s">
        <v>33</v>
      </c>
      <c r="M1186" s="307" t="n">
        <v>87</v>
      </c>
      <c r="N1186" s="97" t="n">
        <f aca="false">(D1186*G1186)*B1186</f>
        <v>0</v>
      </c>
    </row>
    <row r="1187" s="254" customFormat="true" ht="12.75" hidden="false" customHeight="false" outlineLevel="0" collapsed="false">
      <c r="A1187" s="261" t="n">
        <v>75044</v>
      </c>
      <c r="B1187" s="262"/>
      <c r="C1187" s="301" t="s">
        <v>29</v>
      </c>
      <c r="D1187" s="301" t="n">
        <v>30</v>
      </c>
      <c r="E1187" s="301" t="n">
        <v>5</v>
      </c>
      <c r="F1187" s="89" t="n">
        <f aca="false">G1187*130</f>
        <v>70</v>
      </c>
      <c r="G1187" s="302" t="n">
        <v>0.54</v>
      </c>
      <c r="H1187" s="113" t="n">
        <v>1</v>
      </c>
      <c r="I1187" s="303" t="s">
        <v>1335</v>
      </c>
      <c r="J1187" s="304" t="s">
        <v>44</v>
      </c>
      <c r="K1187" s="305" t="s">
        <v>212</v>
      </c>
      <c r="L1187" s="306" t="s">
        <v>33</v>
      </c>
      <c r="M1187" s="307" t="n">
        <v>87</v>
      </c>
      <c r="N1187" s="97" t="n">
        <f aca="false">(D1187*G1187)*B1187</f>
        <v>0</v>
      </c>
    </row>
    <row r="1188" s="254" customFormat="true" ht="12.75" hidden="false" customHeight="false" outlineLevel="0" collapsed="false">
      <c r="A1188" s="261" t="n">
        <v>75061</v>
      </c>
      <c r="B1188" s="262"/>
      <c r="C1188" s="301" t="s">
        <v>29</v>
      </c>
      <c r="D1188" s="301" t="n">
        <v>30</v>
      </c>
      <c r="E1188" s="301" t="n">
        <v>5</v>
      </c>
      <c r="F1188" s="89" t="n">
        <f aca="false">G1188*130</f>
        <v>81</v>
      </c>
      <c r="G1188" s="302" t="n">
        <v>0.62</v>
      </c>
      <c r="H1188" s="113" t="n">
        <v>1</v>
      </c>
      <c r="I1188" s="303" t="s">
        <v>1335</v>
      </c>
      <c r="J1188" s="304" t="s">
        <v>60</v>
      </c>
      <c r="K1188" s="305" t="s">
        <v>228</v>
      </c>
      <c r="L1188" s="306" t="s">
        <v>33</v>
      </c>
      <c r="M1188" s="307" t="n">
        <v>88</v>
      </c>
      <c r="N1188" s="97" t="n">
        <f aca="false">(D1188*G1188)*B1188</f>
        <v>0</v>
      </c>
    </row>
    <row r="1189" s="254" customFormat="true" ht="12.75" hidden="false" customHeight="false" outlineLevel="0" collapsed="false">
      <c r="A1189" s="261" t="n">
        <v>75062</v>
      </c>
      <c r="B1189" s="262"/>
      <c r="C1189" s="301" t="s">
        <v>29</v>
      </c>
      <c r="D1189" s="301" t="n">
        <v>30</v>
      </c>
      <c r="E1189" s="301" t="n">
        <v>5</v>
      </c>
      <c r="F1189" s="89" t="n">
        <f aca="false">G1189*130</f>
        <v>78</v>
      </c>
      <c r="G1189" s="302" t="n">
        <v>0.6</v>
      </c>
      <c r="H1189" s="113" t="n">
        <v>1</v>
      </c>
      <c r="I1189" s="303" t="s">
        <v>1335</v>
      </c>
      <c r="J1189" s="304" t="s">
        <v>60</v>
      </c>
      <c r="K1189" s="305" t="s">
        <v>230</v>
      </c>
      <c r="L1189" s="306" t="s">
        <v>33</v>
      </c>
      <c r="M1189" s="307" t="n">
        <v>88</v>
      </c>
      <c r="N1189" s="97" t="n">
        <f aca="false">(D1189*G1189)*B1189</f>
        <v>0</v>
      </c>
    </row>
    <row r="1190" s="254" customFormat="true" ht="12.75" hidden="false" customHeight="false" outlineLevel="0" collapsed="false">
      <c r="A1190" s="261" t="n">
        <v>75063</v>
      </c>
      <c r="B1190" s="262"/>
      <c r="C1190" s="301" t="s">
        <v>29</v>
      </c>
      <c r="D1190" s="301" t="n">
        <v>30</v>
      </c>
      <c r="E1190" s="301" t="n">
        <v>5</v>
      </c>
      <c r="F1190" s="89" t="n">
        <f aca="false">G1190*130</f>
        <v>81</v>
      </c>
      <c r="G1190" s="302" t="n">
        <v>0.62</v>
      </c>
      <c r="H1190" s="113" t="n">
        <v>1</v>
      </c>
      <c r="I1190" s="303" t="s">
        <v>1335</v>
      </c>
      <c r="J1190" s="304" t="s">
        <v>60</v>
      </c>
      <c r="K1190" s="305" t="s">
        <v>236</v>
      </c>
      <c r="L1190" s="306" t="s">
        <v>33</v>
      </c>
      <c r="M1190" s="307" t="n">
        <v>88</v>
      </c>
      <c r="N1190" s="97" t="n">
        <f aca="false">(D1190*G1190)*B1190</f>
        <v>0</v>
      </c>
    </row>
    <row r="1191" s="254" customFormat="true" ht="12.75" hidden="false" customHeight="false" outlineLevel="0" collapsed="false">
      <c r="A1191" s="261" t="n">
        <v>75064</v>
      </c>
      <c r="B1191" s="262"/>
      <c r="C1191" s="301" t="s">
        <v>29</v>
      </c>
      <c r="D1191" s="301" t="n">
        <v>30</v>
      </c>
      <c r="E1191" s="301" t="n">
        <v>5</v>
      </c>
      <c r="F1191" s="89" t="n">
        <f aca="false">G1191*130</f>
        <v>85</v>
      </c>
      <c r="G1191" s="302" t="n">
        <v>0.65</v>
      </c>
      <c r="H1191" s="113" t="n">
        <v>1</v>
      </c>
      <c r="I1191" s="303" t="s">
        <v>1335</v>
      </c>
      <c r="J1191" s="304" t="s">
        <v>60</v>
      </c>
      <c r="K1191" s="305" t="s">
        <v>240</v>
      </c>
      <c r="L1191" s="306" t="s">
        <v>33</v>
      </c>
      <c r="M1191" s="307" t="n">
        <v>88</v>
      </c>
      <c r="N1191" s="97" t="n">
        <f aca="false">(D1191*G1191)*B1191</f>
        <v>0</v>
      </c>
    </row>
    <row r="1192" s="254" customFormat="true" ht="12.75" hidden="false" customHeight="false" outlineLevel="0" collapsed="false">
      <c r="A1192" s="261" t="n">
        <v>75091</v>
      </c>
      <c r="B1192" s="109"/>
      <c r="C1192" s="301" t="s">
        <v>29</v>
      </c>
      <c r="D1192" s="301" t="n">
        <v>30</v>
      </c>
      <c r="E1192" s="301" t="n">
        <v>5</v>
      </c>
      <c r="F1192" s="89" t="n">
        <f aca="false">G1192*130</f>
        <v>82</v>
      </c>
      <c r="G1192" s="302" t="n">
        <v>0.63</v>
      </c>
      <c r="H1192" s="113" t="n">
        <v>1</v>
      </c>
      <c r="I1192" s="303" t="s">
        <v>1335</v>
      </c>
      <c r="J1192" s="304" t="s">
        <v>71</v>
      </c>
      <c r="K1192" s="305" t="s">
        <v>72</v>
      </c>
      <c r="L1192" s="306" t="s">
        <v>33</v>
      </c>
      <c r="M1192" s="307" t="n">
        <v>88</v>
      </c>
      <c r="N1192" s="97" t="n">
        <f aca="false">(D1192*G1192)*B1192</f>
        <v>0</v>
      </c>
    </row>
    <row r="1193" s="254" customFormat="true" ht="12.75" hidden="false" customHeight="false" outlineLevel="0" collapsed="false">
      <c r="A1193" s="261" t="n">
        <v>75092</v>
      </c>
      <c r="B1193" s="109"/>
      <c r="C1193" s="301" t="s">
        <v>29</v>
      </c>
      <c r="D1193" s="301" t="n">
        <v>30</v>
      </c>
      <c r="E1193" s="301" t="n">
        <v>5</v>
      </c>
      <c r="F1193" s="89" t="n">
        <f aca="false">G1193*130</f>
        <v>79</v>
      </c>
      <c r="G1193" s="302" t="n">
        <v>0.61</v>
      </c>
      <c r="H1193" s="113" t="n">
        <v>1</v>
      </c>
      <c r="I1193" s="303" t="s">
        <v>1335</v>
      </c>
      <c r="J1193" s="304" t="s">
        <v>71</v>
      </c>
      <c r="K1193" s="305" t="s">
        <v>534</v>
      </c>
      <c r="L1193" s="306" t="s">
        <v>33</v>
      </c>
      <c r="M1193" s="307" t="n">
        <v>88</v>
      </c>
      <c r="N1193" s="97" t="n">
        <f aca="false">(D1193*G1193)*B1193</f>
        <v>0</v>
      </c>
    </row>
    <row r="1194" s="254" customFormat="true" ht="12.75" hidden="false" customHeight="false" outlineLevel="0" collapsed="false">
      <c r="A1194" s="261" t="n">
        <v>75093</v>
      </c>
      <c r="B1194" s="109"/>
      <c r="C1194" s="301" t="s">
        <v>29</v>
      </c>
      <c r="D1194" s="301" t="n">
        <v>30</v>
      </c>
      <c r="E1194" s="301" t="n">
        <v>5</v>
      </c>
      <c r="F1194" s="89" t="n">
        <f aca="false">G1194*130</f>
        <v>70</v>
      </c>
      <c r="G1194" s="302" t="n">
        <v>0.54</v>
      </c>
      <c r="H1194" s="113" t="n">
        <v>1</v>
      </c>
      <c r="I1194" s="303" t="s">
        <v>1335</v>
      </c>
      <c r="J1194" s="304" t="s">
        <v>71</v>
      </c>
      <c r="K1194" s="305" t="s">
        <v>531</v>
      </c>
      <c r="L1194" s="306" t="s">
        <v>33</v>
      </c>
      <c r="M1194" s="307" t="n">
        <v>88</v>
      </c>
      <c r="N1194" s="97" t="n">
        <f aca="false">(D1194*G1194)*B1194</f>
        <v>0</v>
      </c>
    </row>
    <row r="1195" s="254" customFormat="true" ht="12.75" hidden="false" customHeight="false" outlineLevel="0" collapsed="false">
      <c r="A1195" s="261" t="n">
        <v>75094</v>
      </c>
      <c r="B1195" s="109"/>
      <c r="C1195" s="301" t="s">
        <v>29</v>
      </c>
      <c r="D1195" s="301" t="n">
        <v>30</v>
      </c>
      <c r="E1195" s="301" t="n">
        <v>5</v>
      </c>
      <c r="F1195" s="89" t="n">
        <f aca="false">G1195*130</f>
        <v>85</v>
      </c>
      <c r="G1195" s="302" t="n">
        <v>0.65</v>
      </c>
      <c r="H1195" s="113" t="n">
        <v>1</v>
      </c>
      <c r="I1195" s="303" t="s">
        <v>1335</v>
      </c>
      <c r="J1195" s="304" t="s">
        <v>71</v>
      </c>
      <c r="K1195" s="305" t="s">
        <v>1557</v>
      </c>
      <c r="L1195" s="306" t="s">
        <v>33</v>
      </c>
      <c r="M1195" s="307" t="n">
        <v>88</v>
      </c>
      <c r="N1195" s="97" t="n">
        <f aca="false">(D1195*G1195)*B1195</f>
        <v>0</v>
      </c>
    </row>
    <row r="1196" s="254" customFormat="true" ht="12.75" hidden="false" customHeight="false" outlineLevel="0" collapsed="false">
      <c r="A1196" s="261" t="n">
        <v>75106</v>
      </c>
      <c r="B1196" s="109"/>
      <c r="C1196" s="301" t="s">
        <v>29</v>
      </c>
      <c r="D1196" s="301" t="n">
        <v>30</v>
      </c>
      <c r="E1196" s="301" t="n">
        <v>5</v>
      </c>
      <c r="F1196" s="89" t="n">
        <f aca="false">G1196*130</f>
        <v>88</v>
      </c>
      <c r="G1196" s="302" t="n">
        <v>0.68</v>
      </c>
      <c r="H1196" s="113" t="n">
        <v>1</v>
      </c>
      <c r="I1196" s="303" t="s">
        <v>1335</v>
      </c>
      <c r="J1196" s="304" t="s">
        <v>87</v>
      </c>
      <c r="K1196" s="305" t="s">
        <v>1558</v>
      </c>
      <c r="L1196" s="306" t="s">
        <v>33</v>
      </c>
      <c r="M1196" s="307" t="n">
        <v>88</v>
      </c>
      <c r="N1196" s="97" t="n">
        <f aca="false">(D1196*G1196)*B1196</f>
        <v>0</v>
      </c>
    </row>
    <row r="1197" s="254" customFormat="true" ht="12.75" hidden="false" customHeight="false" outlineLevel="0" collapsed="false">
      <c r="A1197" s="261" t="n">
        <v>75107</v>
      </c>
      <c r="B1197" s="109"/>
      <c r="C1197" s="301" t="s">
        <v>29</v>
      </c>
      <c r="D1197" s="301" t="n">
        <v>30</v>
      </c>
      <c r="E1197" s="301" t="n">
        <v>5</v>
      </c>
      <c r="F1197" s="89" t="n">
        <f aca="false">G1197*130</f>
        <v>94</v>
      </c>
      <c r="G1197" s="302" t="n">
        <v>0.72</v>
      </c>
      <c r="H1197" s="113" t="n">
        <v>1</v>
      </c>
      <c r="I1197" s="303" t="s">
        <v>1335</v>
      </c>
      <c r="J1197" s="304" t="s">
        <v>87</v>
      </c>
      <c r="K1197" s="305" t="s">
        <v>287</v>
      </c>
      <c r="L1197" s="306" t="s">
        <v>33</v>
      </c>
      <c r="M1197" s="307" t="n">
        <v>88</v>
      </c>
      <c r="N1197" s="97" t="n">
        <f aca="false">(D1197*G1197)*B1197</f>
        <v>0</v>
      </c>
    </row>
    <row r="1198" s="254" customFormat="true" ht="12.75" hidden="false" customHeight="false" outlineLevel="0" collapsed="false">
      <c r="A1198" s="261" t="n">
        <v>75108</v>
      </c>
      <c r="B1198" s="109"/>
      <c r="C1198" s="301" t="s">
        <v>29</v>
      </c>
      <c r="D1198" s="301" t="n">
        <v>30</v>
      </c>
      <c r="E1198" s="301" t="n">
        <v>5</v>
      </c>
      <c r="F1198" s="89" t="n">
        <f aca="false">G1198*130</f>
        <v>85</v>
      </c>
      <c r="G1198" s="302" t="n">
        <v>0.65</v>
      </c>
      <c r="H1198" s="113" t="n">
        <v>1</v>
      </c>
      <c r="I1198" s="303" t="s">
        <v>1335</v>
      </c>
      <c r="J1198" s="304" t="s">
        <v>87</v>
      </c>
      <c r="K1198" s="305" t="s">
        <v>275</v>
      </c>
      <c r="L1198" s="306" t="s">
        <v>33</v>
      </c>
      <c r="M1198" s="307" t="n">
        <v>88</v>
      </c>
      <c r="N1198" s="97" t="n">
        <f aca="false">(D1198*G1198)*B1198</f>
        <v>0</v>
      </c>
    </row>
    <row r="1199" s="254" customFormat="true" ht="12.75" hidden="false" customHeight="false" outlineLevel="0" collapsed="false">
      <c r="A1199" s="318" t="n">
        <v>75109</v>
      </c>
      <c r="B1199" s="109"/>
      <c r="C1199" s="319" t="s">
        <v>29</v>
      </c>
      <c r="D1199" s="319" t="n">
        <v>30</v>
      </c>
      <c r="E1199" s="319" t="n">
        <v>5</v>
      </c>
      <c r="F1199" s="89" t="n">
        <f aca="false">G1199*130</f>
        <v>88</v>
      </c>
      <c r="G1199" s="320" t="n">
        <v>0.68</v>
      </c>
      <c r="H1199" s="321" t="n">
        <v>1</v>
      </c>
      <c r="I1199" s="322" t="s">
        <v>1335</v>
      </c>
      <c r="J1199" s="323" t="s">
        <v>87</v>
      </c>
      <c r="K1199" s="324" t="s">
        <v>1559</v>
      </c>
      <c r="L1199" s="325" t="s">
        <v>33</v>
      </c>
      <c r="M1199" s="326" t="n">
        <v>88</v>
      </c>
      <c r="N1199" s="327" t="n">
        <f aca="false">(D1199*G1199)*B1199</f>
        <v>0</v>
      </c>
    </row>
    <row r="1200" s="254" customFormat="true" ht="12.75" hidden="false" customHeight="false" outlineLevel="0" collapsed="false">
      <c r="A1200" s="261" t="n">
        <v>75115</v>
      </c>
      <c r="B1200" s="109"/>
      <c r="C1200" s="301" t="s">
        <v>29</v>
      </c>
      <c r="D1200" s="301" t="n">
        <v>30</v>
      </c>
      <c r="E1200" s="301" t="n">
        <v>5</v>
      </c>
      <c r="F1200" s="89" t="n">
        <f aca="false">G1200*130</f>
        <v>81</v>
      </c>
      <c r="G1200" s="302" t="n">
        <v>0.62</v>
      </c>
      <c r="H1200" s="113" t="n">
        <v>1</v>
      </c>
      <c r="I1200" s="303" t="s">
        <v>1335</v>
      </c>
      <c r="J1200" s="304" t="s">
        <v>1538</v>
      </c>
      <c r="K1200" s="305" t="s">
        <v>1539</v>
      </c>
      <c r="L1200" s="306" t="s">
        <v>33</v>
      </c>
      <c r="M1200" s="307" t="n">
        <v>88</v>
      </c>
      <c r="N1200" s="97" t="n">
        <f aca="false">(D1200*G1200)*B1200</f>
        <v>0</v>
      </c>
    </row>
    <row r="1201" s="254" customFormat="true" ht="12.75" hidden="false" customHeight="false" outlineLevel="0" collapsed="false">
      <c r="A1201" s="261" t="n">
        <v>75116</v>
      </c>
      <c r="B1201" s="109"/>
      <c r="C1201" s="301" t="s">
        <v>29</v>
      </c>
      <c r="D1201" s="301" t="n">
        <v>30</v>
      </c>
      <c r="E1201" s="301" t="n">
        <v>5</v>
      </c>
      <c r="F1201" s="89" t="n">
        <f aca="false">G1201*130</f>
        <v>85</v>
      </c>
      <c r="G1201" s="302" t="n">
        <v>0.65</v>
      </c>
      <c r="H1201" s="113" t="n">
        <v>1</v>
      </c>
      <c r="I1201" s="303" t="s">
        <v>1335</v>
      </c>
      <c r="J1201" s="304" t="s">
        <v>1538</v>
      </c>
      <c r="K1201" s="305" t="s">
        <v>1560</v>
      </c>
      <c r="L1201" s="306" t="s">
        <v>33</v>
      </c>
      <c r="M1201" s="307" t="n">
        <v>88</v>
      </c>
      <c r="N1201" s="97" t="n">
        <f aca="false">(D1201*G1201)*B1201</f>
        <v>0</v>
      </c>
    </row>
    <row r="1202" s="254" customFormat="true" ht="12.75" hidden="false" customHeight="false" outlineLevel="0" collapsed="false">
      <c r="A1202" s="261" t="n">
        <v>75117</v>
      </c>
      <c r="B1202" s="109"/>
      <c r="C1202" s="301" t="s">
        <v>29</v>
      </c>
      <c r="D1202" s="301" t="n">
        <v>30</v>
      </c>
      <c r="E1202" s="301" t="n">
        <v>5</v>
      </c>
      <c r="F1202" s="89" t="n">
        <f aca="false">G1202*130</f>
        <v>79</v>
      </c>
      <c r="G1202" s="302" t="n">
        <v>0.61</v>
      </c>
      <c r="H1202" s="113" t="n">
        <v>1</v>
      </c>
      <c r="I1202" s="303" t="s">
        <v>1335</v>
      </c>
      <c r="J1202" s="304" t="s">
        <v>1538</v>
      </c>
      <c r="K1202" s="305" t="s">
        <v>1561</v>
      </c>
      <c r="L1202" s="306" t="s">
        <v>33</v>
      </c>
      <c r="M1202" s="307" t="n">
        <v>88</v>
      </c>
      <c r="N1202" s="97" t="n">
        <f aca="false">(D1202*G1202)*B1202</f>
        <v>0</v>
      </c>
    </row>
    <row r="1203" s="254" customFormat="true" ht="12.75" hidden="false" customHeight="false" outlineLevel="0" collapsed="false">
      <c r="A1203" s="261" t="n">
        <v>75118</v>
      </c>
      <c r="B1203" s="109"/>
      <c r="C1203" s="301" t="s">
        <v>29</v>
      </c>
      <c r="D1203" s="301" t="n">
        <v>30</v>
      </c>
      <c r="E1203" s="301" t="n">
        <v>5</v>
      </c>
      <c r="F1203" s="89" t="n">
        <f aca="false">G1203*130</f>
        <v>70</v>
      </c>
      <c r="G1203" s="302" t="n">
        <v>0.54</v>
      </c>
      <c r="H1203" s="113" t="n">
        <v>1</v>
      </c>
      <c r="I1203" s="303" t="s">
        <v>1335</v>
      </c>
      <c r="J1203" s="304" t="s">
        <v>1538</v>
      </c>
      <c r="K1203" s="305" t="s">
        <v>273</v>
      </c>
      <c r="L1203" s="306" t="s">
        <v>33</v>
      </c>
      <c r="M1203" s="307" t="n">
        <v>88</v>
      </c>
      <c r="N1203" s="97" t="n">
        <f aca="false">(D1203*G1203)*B1203</f>
        <v>0</v>
      </c>
    </row>
    <row r="1204" s="254" customFormat="true" ht="12.75" hidden="false" customHeight="false" outlineLevel="0" collapsed="false">
      <c r="A1204" s="255"/>
      <c r="B1204" s="252"/>
      <c r="C1204" s="308"/>
      <c r="D1204" s="309"/>
      <c r="E1204" s="310"/>
      <c r="F1204" s="89" t="n">
        <f aca="false">G1204*130</f>
        <v>0</v>
      </c>
      <c r="G1204" s="311"/>
      <c r="H1204" s="312"/>
      <c r="I1204" s="4"/>
      <c r="J1204" s="313"/>
      <c r="K1204" s="314" t="s">
        <v>1546</v>
      </c>
      <c r="L1204" s="310"/>
      <c r="M1204" s="308"/>
      <c r="N1204" s="253" t="s">
        <v>5</v>
      </c>
    </row>
    <row r="1205" s="254" customFormat="true" ht="12.75" hidden="false" customHeight="false" outlineLevel="0" collapsed="false">
      <c r="A1205" s="261" t="n">
        <v>75151</v>
      </c>
      <c r="B1205" s="109"/>
      <c r="C1205" s="301" t="s">
        <v>29</v>
      </c>
      <c r="D1205" s="301" t="n">
        <v>25</v>
      </c>
      <c r="E1205" s="301" t="n">
        <v>3</v>
      </c>
      <c r="F1205" s="89" t="n">
        <f aca="false">G1205*130</f>
        <v>91</v>
      </c>
      <c r="G1205" s="302" t="n">
        <v>0.7</v>
      </c>
      <c r="H1205" s="113" t="n">
        <v>1</v>
      </c>
      <c r="I1205" s="303" t="s">
        <v>1335</v>
      </c>
      <c r="J1205" s="304"/>
      <c r="K1205" s="305" t="s">
        <v>117</v>
      </c>
      <c r="L1205" s="306" t="s">
        <v>115</v>
      </c>
      <c r="M1205" s="307" t="n">
        <v>89</v>
      </c>
      <c r="N1205" s="97" t="n">
        <f aca="false">(D1205*G1205)*B1205</f>
        <v>0</v>
      </c>
    </row>
    <row r="1206" s="254" customFormat="true" ht="12.75" hidden="false" customHeight="false" outlineLevel="0" collapsed="false">
      <c r="A1206" s="261" t="n">
        <v>75152</v>
      </c>
      <c r="B1206" s="109"/>
      <c r="C1206" s="301" t="s">
        <v>29</v>
      </c>
      <c r="D1206" s="301" t="n">
        <v>25</v>
      </c>
      <c r="E1206" s="301" t="n">
        <v>3</v>
      </c>
      <c r="F1206" s="89" t="n">
        <f aca="false">G1206*130</f>
        <v>96</v>
      </c>
      <c r="G1206" s="302" t="n">
        <v>0.74</v>
      </c>
      <c r="H1206" s="113" t="n">
        <v>1</v>
      </c>
      <c r="I1206" s="303" t="s">
        <v>1335</v>
      </c>
      <c r="J1206" s="304"/>
      <c r="K1206" s="305" t="s">
        <v>1562</v>
      </c>
      <c r="L1206" s="306" t="s">
        <v>115</v>
      </c>
      <c r="M1206" s="307" t="n">
        <v>89</v>
      </c>
      <c r="N1206" s="97" t="n">
        <f aca="false">(D1206*G1206)*B1206</f>
        <v>0</v>
      </c>
    </row>
    <row r="1207" s="254" customFormat="true" ht="12.75" hidden="false" customHeight="false" outlineLevel="0" collapsed="false">
      <c r="A1207" s="261" t="n">
        <v>75153</v>
      </c>
      <c r="B1207" s="109"/>
      <c r="C1207" s="301" t="s">
        <v>29</v>
      </c>
      <c r="D1207" s="301" t="n">
        <v>25</v>
      </c>
      <c r="E1207" s="301" t="n">
        <v>3</v>
      </c>
      <c r="F1207" s="89" t="n">
        <f aca="false">G1207*130</f>
        <v>91</v>
      </c>
      <c r="G1207" s="302" t="n">
        <v>0.7</v>
      </c>
      <c r="H1207" s="113" t="n">
        <v>1</v>
      </c>
      <c r="I1207" s="303" t="s">
        <v>1335</v>
      </c>
      <c r="J1207" s="304"/>
      <c r="K1207" s="305" t="s">
        <v>123</v>
      </c>
      <c r="L1207" s="306" t="s">
        <v>115</v>
      </c>
      <c r="M1207" s="307" t="n">
        <v>89</v>
      </c>
      <c r="N1207" s="97" t="n">
        <f aca="false">(D1207*G1207)*B1207</f>
        <v>0</v>
      </c>
    </row>
    <row r="1208" s="254" customFormat="true" ht="12.75" hidden="false" customHeight="false" outlineLevel="0" collapsed="false">
      <c r="A1208" s="261" t="n">
        <v>75154</v>
      </c>
      <c r="B1208" s="109"/>
      <c r="C1208" s="301" t="s">
        <v>29</v>
      </c>
      <c r="D1208" s="301" t="n">
        <v>25</v>
      </c>
      <c r="E1208" s="301" t="n">
        <v>3</v>
      </c>
      <c r="F1208" s="89" t="n">
        <f aca="false">G1208*130</f>
        <v>96</v>
      </c>
      <c r="G1208" s="302" t="n">
        <v>0.74</v>
      </c>
      <c r="H1208" s="113" t="n">
        <v>1</v>
      </c>
      <c r="I1208" s="303" t="s">
        <v>1335</v>
      </c>
      <c r="J1208" s="304"/>
      <c r="K1208" s="305" t="s">
        <v>338</v>
      </c>
      <c r="L1208" s="306" t="s">
        <v>115</v>
      </c>
      <c r="M1208" s="307" t="n">
        <v>89</v>
      </c>
      <c r="N1208" s="97" t="n">
        <f aca="false">(D1208*G1208)*B1208</f>
        <v>0</v>
      </c>
    </row>
    <row r="1209" s="254" customFormat="true" ht="12.75" hidden="false" customHeight="false" outlineLevel="0" collapsed="false">
      <c r="A1209" s="255"/>
      <c r="B1209" s="252"/>
      <c r="C1209" s="308"/>
      <c r="D1209" s="309"/>
      <c r="E1209" s="310"/>
      <c r="F1209" s="89" t="n">
        <f aca="false">G1209*130</f>
        <v>0</v>
      </c>
      <c r="G1209" s="311"/>
      <c r="H1209" s="312"/>
      <c r="I1209" s="4"/>
      <c r="J1209" s="313"/>
      <c r="K1209" s="314" t="s">
        <v>93</v>
      </c>
      <c r="L1209" s="310"/>
      <c r="M1209" s="308"/>
      <c r="N1209" s="253" t="s">
        <v>5</v>
      </c>
    </row>
    <row r="1210" s="254" customFormat="true" ht="12.75" hidden="false" customHeight="false" outlineLevel="0" collapsed="false">
      <c r="A1210" s="261" t="n">
        <v>75171</v>
      </c>
      <c r="B1210" s="109"/>
      <c r="C1210" s="301" t="s">
        <v>29</v>
      </c>
      <c r="D1210" s="301" t="n">
        <v>25</v>
      </c>
      <c r="E1210" s="301" t="n">
        <v>5</v>
      </c>
      <c r="F1210" s="89" t="n">
        <f aca="false">G1210*130</f>
        <v>77</v>
      </c>
      <c r="G1210" s="302" t="n">
        <v>0.59</v>
      </c>
      <c r="H1210" s="113" t="n">
        <v>1</v>
      </c>
      <c r="I1210" s="303" t="s">
        <v>1335</v>
      </c>
      <c r="J1210" s="304" t="s">
        <v>101</v>
      </c>
      <c r="K1210" s="305" t="s">
        <v>1563</v>
      </c>
      <c r="L1210" s="306" t="s">
        <v>103</v>
      </c>
      <c r="M1210" s="307" t="n">
        <v>89</v>
      </c>
      <c r="N1210" s="97" t="n">
        <f aca="false">(D1210*G1210)*B1210</f>
        <v>0</v>
      </c>
    </row>
    <row r="1211" s="254" customFormat="true" ht="12.75" hidden="false" customHeight="false" outlineLevel="0" collapsed="false">
      <c r="A1211" s="261" t="n">
        <v>75172</v>
      </c>
      <c r="B1211" s="109"/>
      <c r="C1211" s="301" t="s">
        <v>29</v>
      </c>
      <c r="D1211" s="301" t="n">
        <v>25</v>
      </c>
      <c r="E1211" s="301" t="n">
        <v>5</v>
      </c>
      <c r="F1211" s="89" t="n">
        <f aca="false">G1211*130</f>
        <v>109</v>
      </c>
      <c r="G1211" s="302" t="n">
        <v>0.84</v>
      </c>
      <c r="H1211" s="113" t="n">
        <v>1</v>
      </c>
      <c r="I1211" s="303" t="s">
        <v>1335</v>
      </c>
      <c r="J1211" s="304" t="s">
        <v>101</v>
      </c>
      <c r="K1211" s="305" t="s">
        <v>1494</v>
      </c>
      <c r="L1211" s="306" t="s">
        <v>103</v>
      </c>
      <c r="M1211" s="307" t="n">
        <v>89</v>
      </c>
      <c r="N1211" s="97" t="n">
        <f aca="false">(D1211*G1211)*B1211</f>
        <v>0</v>
      </c>
    </row>
    <row r="1212" s="254" customFormat="true" ht="12.75" hidden="false" customHeight="false" outlineLevel="0" collapsed="false">
      <c r="A1212" s="261" t="n">
        <v>75173</v>
      </c>
      <c r="B1212" s="109"/>
      <c r="C1212" s="301" t="s">
        <v>29</v>
      </c>
      <c r="D1212" s="301" t="n">
        <v>25</v>
      </c>
      <c r="E1212" s="301" t="n">
        <v>5</v>
      </c>
      <c r="F1212" s="89" t="n">
        <f aca="false">G1212*130</f>
        <v>68</v>
      </c>
      <c r="G1212" s="302" t="n">
        <v>0.52</v>
      </c>
      <c r="H1212" s="113" t="n">
        <v>1</v>
      </c>
      <c r="I1212" s="303" t="s">
        <v>1335</v>
      </c>
      <c r="J1212" s="304" t="s">
        <v>101</v>
      </c>
      <c r="K1212" s="305" t="s">
        <v>107</v>
      </c>
      <c r="L1212" s="306" t="s">
        <v>103</v>
      </c>
      <c r="M1212" s="307" t="n">
        <v>89</v>
      </c>
      <c r="N1212" s="97" t="n">
        <f aca="false">(D1212*G1212)*B1212</f>
        <v>0</v>
      </c>
    </row>
    <row r="1213" s="254" customFormat="true" ht="12.75" hidden="false" customHeight="false" outlineLevel="0" collapsed="false">
      <c r="A1213" s="261" t="n">
        <v>75174</v>
      </c>
      <c r="B1213" s="109"/>
      <c r="C1213" s="301" t="s">
        <v>29</v>
      </c>
      <c r="D1213" s="301" t="n">
        <v>25</v>
      </c>
      <c r="E1213" s="301" t="n">
        <v>5</v>
      </c>
      <c r="F1213" s="89" t="n">
        <f aca="false">G1213*130</f>
        <v>100</v>
      </c>
      <c r="G1213" s="302" t="n">
        <v>0.77</v>
      </c>
      <c r="H1213" s="113" t="n">
        <v>1</v>
      </c>
      <c r="I1213" s="303" t="s">
        <v>1335</v>
      </c>
      <c r="J1213" s="304" t="s">
        <v>101</v>
      </c>
      <c r="K1213" s="305" t="s">
        <v>1337</v>
      </c>
      <c r="L1213" s="306" t="s">
        <v>103</v>
      </c>
      <c r="M1213" s="307" t="n">
        <v>89</v>
      </c>
      <c r="N1213" s="97" t="n">
        <f aca="false">(D1213*G1213)*B1213</f>
        <v>0</v>
      </c>
    </row>
    <row r="1214" s="254" customFormat="true" ht="12.75" hidden="false" customHeight="false" outlineLevel="0" collapsed="false">
      <c r="A1214" s="261" t="n">
        <v>75181</v>
      </c>
      <c r="B1214" s="109"/>
      <c r="C1214" s="301" t="s">
        <v>29</v>
      </c>
      <c r="D1214" s="301" t="n">
        <v>25</v>
      </c>
      <c r="E1214" s="301" t="n">
        <v>5</v>
      </c>
      <c r="F1214" s="89" t="n">
        <f aca="false">G1214*130</f>
        <v>109</v>
      </c>
      <c r="G1214" s="302" t="n">
        <v>0.84</v>
      </c>
      <c r="H1214" s="113" t="n">
        <v>1</v>
      </c>
      <c r="I1214" s="303" t="s">
        <v>1335</v>
      </c>
      <c r="J1214" s="304" t="s">
        <v>60</v>
      </c>
      <c r="K1214" s="305" t="s">
        <v>289</v>
      </c>
      <c r="L1214" s="306" t="s">
        <v>103</v>
      </c>
      <c r="M1214" s="307" t="n">
        <v>89</v>
      </c>
      <c r="N1214" s="97" t="n">
        <f aca="false">(D1214*G1214)*B1214</f>
        <v>0</v>
      </c>
    </row>
    <row r="1215" s="254" customFormat="true" ht="12.75" hidden="false" customHeight="false" outlineLevel="0" collapsed="false">
      <c r="A1215" s="261" t="n">
        <v>75182</v>
      </c>
      <c r="B1215" s="109"/>
      <c r="C1215" s="301" t="s">
        <v>29</v>
      </c>
      <c r="D1215" s="301" t="n">
        <v>25</v>
      </c>
      <c r="E1215" s="301" t="n">
        <v>5</v>
      </c>
      <c r="F1215" s="89" t="n">
        <f aca="false">G1215*130</f>
        <v>86</v>
      </c>
      <c r="G1215" s="302" t="n">
        <v>0.66</v>
      </c>
      <c r="H1215" s="113" t="n">
        <v>1</v>
      </c>
      <c r="I1215" s="303" t="s">
        <v>1335</v>
      </c>
      <c r="J1215" s="304" t="s">
        <v>60</v>
      </c>
      <c r="K1215" s="305" t="s">
        <v>1508</v>
      </c>
      <c r="L1215" s="306" t="s">
        <v>103</v>
      </c>
      <c r="M1215" s="307" t="n">
        <v>89</v>
      </c>
      <c r="N1215" s="97" t="n">
        <f aca="false">(D1215*G1215)*B1215</f>
        <v>0</v>
      </c>
    </row>
    <row r="1216" s="254" customFormat="true" ht="12.75" hidden="false" customHeight="false" outlineLevel="0" collapsed="false">
      <c r="A1216" s="261" t="n">
        <v>75183</v>
      </c>
      <c r="B1216" s="109"/>
      <c r="C1216" s="301" t="s">
        <v>29</v>
      </c>
      <c r="D1216" s="301" t="n">
        <v>25</v>
      </c>
      <c r="E1216" s="301" t="n">
        <v>5</v>
      </c>
      <c r="F1216" s="89" t="n">
        <f aca="false">G1216*130</f>
        <v>81</v>
      </c>
      <c r="G1216" s="302" t="n">
        <v>0.62</v>
      </c>
      <c r="H1216" s="113" t="n">
        <v>1</v>
      </c>
      <c r="I1216" s="303" t="s">
        <v>1335</v>
      </c>
      <c r="J1216" s="304" t="s">
        <v>60</v>
      </c>
      <c r="K1216" s="305" t="s">
        <v>1506</v>
      </c>
      <c r="L1216" s="306" t="s">
        <v>103</v>
      </c>
      <c r="M1216" s="307" t="n">
        <v>89</v>
      </c>
      <c r="N1216" s="97" t="n">
        <f aca="false">(D1216*G1216)*B1216</f>
        <v>0</v>
      </c>
    </row>
    <row r="1217" s="254" customFormat="true" ht="12.75" hidden="false" customHeight="false" outlineLevel="0" collapsed="false">
      <c r="A1217" s="261" t="n">
        <v>75184</v>
      </c>
      <c r="B1217" s="109"/>
      <c r="C1217" s="301" t="s">
        <v>29</v>
      </c>
      <c r="D1217" s="301" t="n">
        <v>25</v>
      </c>
      <c r="E1217" s="301" t="n">
        <v>5</v>
      </c>
      <c r="F1217" s="89" t="n">
        <f aca="false">G1217*130</f>
        <v>104</v>
      </c>
      <c r="G1217" s="302" t="n">
        <v>0.8</v>
      </c>
      <c r="H1217" s="113" t="n">
        <v>1</v>
      </c>
      <c r="I1217" s="303" t="s">
        <v>1335</v>
      </c>
      <c r="J1217" s="304" t="s">
        <v>60</v>
      </c>
      <c r="K1217" s="305" t="s">
        <v>294</v>
      </c>
      <c r="L1217" s="306" t="s">
        <v>103</v>
      </c>
      <c r="M1217" s="307" t="n">
        <v>89</v>
      </c>
      <c r="N1217" s="97" t="n">
        <f aca="false">(D1217*G1217)*B1217</f>
        <v>0</v>
      </c>
    </row>
    <row r="1218" s="254" customFormat="true" ht="12.75" hidden="false" customHeight="false" outlineLevel="0" collapsed="false">
      <c r="A1218" s="255"/>
      <c r="B1218" s="252"/>
      <c r="C1218" s="308"/>
      <c r="D1218" s="309"/>
      <c r="E1218" s="310"/>
      <c r="F1218" s="89" t="n">
        <f aca="false">G1218*130</f>
        <v>0</v>
      </c>
      <c r="G1218" s="311"/>
      <c r="H1218" s="312"/>
      <c r="I1218" s="4"/>
      <c r="J1218" s="313"/>
      <c r="K1218" s="314" t="s">
        <v>137</v>
      </c>
      <c r="L1218" s="310"/>
      <c r="M1218" s="308"/>
      <c r="N1218" s="253" t="s">
        <v>5</v>
      </c>
    </row>
    <row r="1219" s="254" customFormat="true" ht="12.75" hidden="false" customHeight="false" outlineLevel="0" collapsed="false">
      <c r="A1219" s="261" t="n">
        <v>75231</v>
      </c>
      <c r="B1219" s="262"/>
      <c r="C1219" s="301" t="s">
        <v>29</v>
      </c>
      <c r="D1219" s="301" t="n">
        <v>35</v>
      </c>
      <c r="E1219" s="301" t="n">
        <v>10</v>
      </c>
      <c r="F1219" s="89" t="n">
        <f aca="false">G1219*130</f>
        <v>112</v>
      </c>
      <c r="G1219" s="302" t="n">
        <v>0.86</v>
      </c>
      <c r="H1219" s="113" t="n">
        <v>1</v>
      </c>
      <c r="I1219" s="303" t="s">
        <v>1335</v>
      </c>
      <c r="J1219" s="304"/>
      <c r="K1219" s="305" t="s">
        <v>1564</v>
      </c>
      <c r="L1219" s="306" t="s">
        <v>136</v>
      </c>
      <c r="M1219" s="307" t="n">
        <v>89</v>
      </c>
      <c r="N1219" s="97" t="n">
        <f aca="false">(D1219*G1219)*B1219</f>
        <v>0</v>
      </c>
    </row>
    <row r="1220" s="254" customFormat="true" ht="12.75" hidden="false" customHeight="false" outlineLevel="0" collapsed="false">
      <c r="A1220" s="261" t="n">
        <v>75232</v>
      </c>
      <c r="B1220" s="262"/>
      <c r="C1220" s="301" t="s">
        <v>29</v>
      </c>
      <c r="D1220" s="301" t="n">
        <v>35</v>
      </c>
      <c r="E1220" s="301" t="n">
        <v>10</v>
      </c>
      <c r="F1220" s="89" t="n">
        <f aca="false">G1220*130</f>
        <v>112</v>
      </c>
      <c r="G1220" s="302" t="n">
        <v>0.86</v>
      </c>
      <c r="H1220" s="113" t="n">
        <v>1</v>
      </c>
      <c r="I1220" s="303" t="s">
        <v>1335</v>
      </c>
      <c r="J1220" s="304"/>
      <c r="K1220" s="305" t="s">
        <v>1550</v>
      </c>
      <c r="L1220" s="306" t="s">
        <v>136</v>
      </c>
      <c r="M1220" s="307" t="n">
        <v>89</v>
      </c>
      <c r="N1220" s="97" t="n">
        <f aca="false">(D1220*G1220)*B1220</f>
        <v>0</v>
      </c>
    </row>
    <row r="1221" s="254" customFormat="true" ht="12.75" hidden="false" customHeight="false" outlineLevel="0" collapsed="false">
      <c r="A1221" s="261" t="n">
        <v>75251</v>
      </c>
      <c r="B1221" s="109"/>
      <c r="C1221" s="301" t="s">
        <v>29</v>
      </c>
      <c r="D1221" s="301" t="n">
        <v>35</v>
      </c>
      <c r="E1221" s="301" t="n">
        <v>15</v>
      </c>
      <c r="F1221" s="89" t="n">
        <f aca="false">G1221*130</f>
        <v>52</v>
      </c>
      <c r="G1221" s="302" t="n">
        <v>0.4</v>
      </c>
      <c r="H1221" s="113" t="n">
        <v>1</v>
      </c>
      <c r="I1221" s="303" t="s">
        <v>1335</v>
      </c>
      <c r="J1221" s="304"/>
      <c r="K1221" s="305" t="s">
        <v>139</v>
      </c>
      <c r="L1221" s="306" t="s">
        <v>136</v>
      </c>
      <c r="M1221" s="307" t="n">
        <v>89</v>
      </c>
      <c r="N1221" s="97" t="n">
        <f aca="false">(D1221*G1221)*B1221</f>
        <v>0</v>
      </c>
    </row>
    <row r="1222" s="254" customFormat="true" ht="12.75" hidden="false" customHeight="false" outlineLevel="0" collapsed="false">
      <c r="A1222" s="261" t="n">
        <v>75261</v>
      </c>
      <c r="B1222" s="109"/>
      <c r="C1222" s="301" t="s">
        <v>29</v>
      </c>
      <c r="D1222" s="301" t="n">
        <v>35</v>
      </c>
      <c r="E1222" s="301" t="n">
        <v>8</v>
      </c>
      <c r="F1222" s="89" t="n">
        <f aca="false">G1222*130</f>
        <v>91</v>
      </c>
      <c r="G1222" s="302" t="n">
        <v>0.7</v>
      </c>
      <c r="H1222" s="113" t="n">
        <v>1</v>
      </c>
      <c r="I1222" s="303" t="s">
        <v>1335</v>
      </c>
      <c r="J1222" s="304"/>
      <c r="K1222" s="305" t="s">
        <v>394</v>
      </c>
      <c r="L1222" s="306" t="s">
        <v>142</v>
      </c>
      <c r="M1222" s="307" t="n">
        <v>89</v>
      </c>
      <c r="N1222" s="97" t="n">
        <f aca="false">(D1222*G1222)*B1222</f>
        <v>0</v>
      </c>
    </row>
    <row r="1223" customFormat="false" ht="18" hidden="false" customHeight="false" outlineLevel="0" collapsed="false">
      <c r="A1223" s="298"/>
      <c r="B1223" s="187"/>
      <c r="C1223" s="158"/>
      <c r="D1223" s="246" t="n">
        <f aca="false">SUM(B1172:B1222)/4</f>
        <v>0</v>
      </c>
      <c r="E1223" s="67"/>
      <c r="F1223" s="89"/>
      <c r="G1223" s="94"/>
      <c r="H1223" s="299"/>
      <c r="I1223" s="300"/>
      <c r="J1223" s="134" t="s">
        <v>1565</v>
      </c>
      <c r="K1223" s="134"/>
      <c r="L1223" s="158"/>
      <c r="M1223" s="74"/>
      <c r="N1223" s="75" t="s">
        <v>5</v>
      </c>
    </row>
    <row r="1224" customFormat="false" ht="12.75" hidden="false" customHeight="false" outlineLevel="0" collapsed="false">
      <c r="A1224" s="328"/>
      <c r="B1224" s="140"/>
      <c r="C1224" s="141"/>
      <c r="D1224" s="141"/>
      <c r="E1224" s="141"/>
      <c r="F1224" s="89"/>
      <c r="G1224" s="83"/>
      <c r="H1224" s="224"/>
      <c r="I1224" s="225"/>
      <c r="J1224" s="141"/>
      <c r="K1224" s="80" t="s">
        <v>1566</v>
      </c>
      <c r="L1224" s="227"/>
      <c r="M1224" s="144"/>
      <c r="N1224" s="145" t="s">
        <v>5</v>
      </c>
    </row>
    <row r="1225" customFormat="false" ht="12.75" hidden="false" customHeight="false" outlineLevel="0" collapsed="false">
      <c r="A1225" s="160" t="n">
        <v>50001</v>
      </c>
      <c r="B1225" s="109"/>
      <c r="C1225" s="329" t="s">
        <v>29</v>
      </c>
      <c r="D1225" s="118" t="n">
        <v>1</v>
      </c>
      <c r="E1225" s="111" t="n">
        <v>250</v>
      </c>
      <c r="F1225" s="89" t="n">
        <f aca="false">G1225*130/1000*E1225</f>
        <v>1807</v>
      </c>
      <c r="G1225" s="119" t="n">
        <v>55.61</v>
      </c>
      <c r="H1225" s="113" t="n">
        <v>1000</v>
      </c>
      <c r="I1225" s="114" t="s">
        <v>1430</v>
      </c>
      <c r="J1225" s="120" t="s">
        <v>470</v>
      </c>
      <c r="K1225" s="121" t="s">
        <v>473</v>
      </c>
      <c r="L1225" s="132" t="s">
        <v>379</v>
      </c>
      <c r="M1225" s="330" t="n">
        <v>91</v>
      </c>
      <c r="N1225" s="97" t="n">
        <f aca="false">(((D1225*G1225)/1000)*E1225)*B1225</f>
        <v>0</v>
      </c>
    </row>
    <row r="1226" customFormat="false" ht="12.75" hidden="false" customHeight="false" outlineLevel="0" collapsed="false">
      <c r="A1226" s="160" t="n">
        <v>50002</v>
      </c>
      <c r="B1226" s="109"/>
      <c r="C1226" s="329" t="s">
        <v>29</v>
      </c>
      <c r="D1226" s="118" t="n">
        <v>1</v>
      </c>
      <c r="E1226" s="111" t="n">
        <v>250</v>
      </c>
      <c r="F1226" s="89" t="n">
        <f aca="false">G1226*130/1000*E1226</f>
        <v>1889</v>
      </c>
      <c r="G1226" s="119" t="n">
        <v>58.11</v>
      </c>
      <c r="H1226" s="113" t="n">
        <v>1000</v>
      </c>
      <c r="I1226" s="114" t="s">
        <v>1430</v>
      </c>
      <c r="J1226" s="120" t="s">
        <v>470</v>
      </c>
      <c r="K1226" s="121" t="s">
        <v>477</v>
      </c>
      <c r="L1226" s="132" t="s">
        <v>136</v>
      </c>
      <c r="M1226" s="330" t="n">
        <v>91</v>
      </c>
      <c r="N1226" s="97" t="n">
        <f aca="false">(((D1226*G1226)/1000)*E1226)*B1226</f>
        <v>0</v>
      </c>
    </row>
    <row r="1227" customFormat="false" ht="12.75" hidden="false" customHeight="false" outlineLevel="0" collapsed="false">
      <c r="A1227" s="160" t="n">
        <v>50003</v>
      </c>
      <c r="B1227" s="109"/>
      <c r="C1227" s="329" t="s">
        <v>29</v>
      </c>
      <c r="D1227" s="118" t="n">
        <v>1</v>
      </c>
      <c r="E1227" s="111" t="n">
        <v>250</v>
      </c>
      <c r="F1227" s="89" t="n">
        <f aca="false">G1227*130/1000*E1227</f>
        <v>2372</v>
      </c>
      <c r="G1227" s="119" t="n">
        <v>72.98</v>
      </c>
      <c r="H1227" s="113" t="n">
        <v>1000</v>
      </c>
      <c r="I1227" s="114" t="s">
        <v>1430</v>
      </c>
      <c r="J1227" s="120" t="s">
        <v>470</v>
      </c>
      <c r="K1227" s="121" t="s">
        <v>958</v>
      </c>
      <c r="L1227" s="132" t="s">
        <v>385</v>
      </c>
      <c r="M1227" s="330" t="n">
        <v>91</v>
      </c>
      <c r="N1227" s="97" t="n">
        <f aca="false">(((D1227*G1227)/1000)*E1227)*B1227</f>
        <v>0</v>
      </c>
    </row>
    <row r="1228" customFormat="false" ht="12.75" hidden="false" customHeight="false" outlineLevel="0" collapsed="false">
      <c r="A1228" s="160" t="n">
        <v>50004</v>
      </c>
      <c r="B1228" s="109"/>
      <c r="C1228" s="329" t="s">
        <v>29</v>
      </c>
      <c r="D1228" s="118" t="n">
        <v>1</v>
      </c>
      <c r="E1228" s="111" t="n">
        <v>250</v>
      </c>
      <c r="F1228" s="89" t="n">
        <f aca="false">G1228*130/1000*E1228</f>
        <v>2782</v>
      </c>
      <c r="G1228" s="119" t="n">
        <v>85.61</v>
      </c>
      <c r="H1228" s="113" t="n">
        <v>1000</v>
      </c>
      <c r="I1228" s="114" t="s">
        <v>1430</v>
      </c>
      <c r="J1228" s="120" t="s">
        <v>470</v>
      </c>
      <c r="K1228" s="121" t="s">
        <v>1567</v>
      </c>
      <c r="L1228" s="132" t="s">
        <v>385</v>
      </c>
      <c r="M1228" s="330" t="n">
        <v>91</v>
      </c>
      <c r="N1228" s="97" t="n">
        <f aca="false">(((D1228*G1228)/1000)*E1228)*B1228</f>
        <v>0</v>
      </c>
    </row>
    <row r="1229" customFormat="false" ht="12.75" hidden="false" customHeight="false" outlineLevel="0" collapsed="false">
      <c r="A1229" s="331" t="n">
        <v>50005</v>
      </c>
      <c r="B1229" s="109"/>
      <c r="C1229" s="329" t="s">
        <v>29</v>
      </c>
      <c r="D1229" s="329" t="n">
        <v>1</v>
      </c>
      <c r="E1229" s="332" t="n">
        <v>250</v>
      </c>
      <c r="F1229" s="89" t="n">
        <f aca="false">G1229*130/1000*E1229</f>
        <v>1317</v>
      </c>
      <c r="G1229" s="333" t="n">
        <v>40.51</v>
      </c>
      <c r="H1229" s="321" t="n">
        <v>1000</v>
      </c>
      <c r="I1229" s="334" t="s">
        <v>1430</v>
      </c>
      <c r="J1229" s="335" t="s">
        <v>470</v>
      </c>
      <c r="K1229" s="336" t="s">
        <v>1568</v>
      </c>
      <c r="L1229" s="337" t="s">
        <v>142</v>
      </c>
      <c r="M1229" s="338" t="n">
        <v>91</v>
      </c>
      <c r="N1229" s="97" t="n">
        <f aca="false">(((D1229*G1229)/1000)*E1229)*B1229</f>
        <v>0</v>
      </c>
    </row>
    <row r="1230" customFormat="false" ht="12.75" hidden="false" customHeight="false" outlineLevel="0" collapsed="false">
      <c r="A1230" s="160" t="n">
        <v>50006</v>
      </c>
      <c r="B1230" s="109"/>
      <c r="C1230" s="329" t="s">
        <v>29</v>
      </c>
      <c r="D1230" s="118" t="n">
        <v>1</v>
      </c>
      <c r="E1230" s="111" t="n">
        <v>250</v>
      </c>
      <c r="F1230" s="89" t="n">
        <f aca="false">G1230*130/1000*E1230</f>
        <v>2532</v>
      </c>
      <c r="G1230" s="119" t="n">
        <v>77.92</v>
      </c>
      <c r="H1230" s="113" t="n">
        <v>1000</v>
      </c>
      <c r="I1230" s="114" t="s">
        <v>1430</v>
      </c>
      <c r="J1230" s="120" t="s">
        <v>470</v>
      </c>
      <c r="K1230" s="121" t="s">
        <v>961</v>
      </c>
      <c r="L1230" s="132" t="s">
        <v>136</v>
      </c>
      <c r="M1230" s="330" t="n">
        <v>91</v>
      </c>
      <c r="N1230" s="97" t="n">
        <f aca="false">(((D1230*G1230)/1000)*E1230)*B1230</f>
        <v>0</v>
      </c>
    </row>
    <row r="1231" customFormat="false" ht="18" hidden="false" customHeight="false" outlineLevel="0" collapsed="false">
      <c r="A1231" s="298"/>
      <c r="B1231" s="187"/>
      <c r="C1231" s="158"/>
      <c r="D1231" s="339" t="n">
        <f aca="false">SUM(B1225:B1230)/6</f>
        <v>0</v>
      </c>
      <c r="E1231" s="67"/>
      <c r="F1231" s="89"/>
      <c r="G1231" s="94"/>
      <c r="H1231" s="299"/>
      <c r="I1231" s="300"/>
      <c r="J1231" s="73" t="s">
        <v>1569</v>
      </c>
      <c r="K1231" s="73"/>
      <c r="L1231" s="158"/>
      <c r="M1231" s="74"/>
      <c r="N1231" s="75" t="s">
        <v>5</v>
      </c>
    </row>
    <row r="1232" customFormat="false" ht="12.75" hidden="false" customHeight="false" outlineLevel="0" collapsed="false">
      <c r="A1232" s="328"/>
      <c r="B1232" s="140"/>
      <c r="C1232" s="141"/>
      <c r="D1232" s="141"/>
      <c r="E1232" s="141"/>
      <c r="F1232" s="89"/>
      <c r="G1232" s="83"/>
      <c r="H1232" s="224"/>
      <c r="I1232" s="225"/>
      <c r="J1232" s="141"/>
      <c r="K1232" s="80" t="s">
        <v>1570</v>
      </c>
      <c r="L1232" s="227"/>
      <c r="M1232" s="144"/>
      <c r="N1232" s="145" t="s">
        <v>5</v>
      </c>
    </row>
    <row r="1233" customFormat="false" ht="12.75" hidden="false" customHeight="false" outlineLevel="0" collapsed="false">
      <c r="A1233" s="160" t="n">
        <v>40001</v>
      </c>
      <c r="B1233" s="86"/>
      <c r="C1233" s="118" t="s">
        <v>29</v>
      </c>
      <c r="D1233" s="118" t="n">
        <v>1</v>
      </c>
      <c r="E1233" s="153" t="n">
        <v>200</v>
      </c>
      <c r="F1233" s="89" t="n">
        <f aca="false">G1233*130/1000*E1233</f>
        <v>2072.46</v>
      </c>
      <c r="G1233" s="119" t="n">
        <v>79.71</v>
      </c>
      <c r="H1233" s="113" t="n">
        <v>1000</v>
      </c>
      <c r="I1233" s="114" t="s">
        <v>1430</v>
      </c>
      <c r="J1233" s="120" t="s">
        <v>1571</v>
      </c>
      <c r="K1233" s="121" t="s">
        <v>1336</v>
      </c>
      <c r="L1233" s="132" t="s">
        <v>33</v>
      </c>
      <c r="M1233" s="96" t="n">
        <v>91</v>
      </c>
      <c r="N1233" s="97" t="n">
        <f aca="false">(((D1233*G1233)/1000)*E1233)*B1233</f>
        <v>0</v>
      </c>
    </row>
    <row r="1234" customFormat="false" ht="12.75" hidden="false" customHeight="false" outlineLevel="0" collapsed="false">
      <c r="A1234" s="331" t="n">
        <v>40002</v>
      </c>
      <c r="B1234" s="86"/>
      <c r="C1234" s="118" t="s">
        <v>29</v>
      </c>
      <c r="D1234" s="329" t="n">
        <v>1</v>
      </c>
      <c r="E1234" s="340" t="n">
        <v>200</v>
      </c>
      <c r="F1234" s="89" t="n">
        <f aca="false">G1234*130/1000*E1234</f>
        <v>2072.46</v>
      </c>
      <c r="G1234" s="333" t="n">
        <v>79.71</v>
      </c>
      <c r="H1234" s="321" t="n">
        <v>1000</v>
      </c>
      <c r="I1234" s="334" t="s">
        <v>1430</v>
      </c>
      <c r="J1234" s="335" t="s">
        <v>1571</v>
      </c>
      <c r="K1234" s="336" t="s">
        <v>1456</v>
      </c>
      <c r="L1234" s="337" t="s">
        <v>33</v>
      </c>
      <c r="M1234" s="341" t="n">
        <v>91</v>
      </c>
      <c r="N1234" s="97" t="n">
        <f aca="false">(((D1234*G1234)/1000)*E1234)*B1234</f>
        <v>0</v>
      </c>
    </row>
    <row r="1235" customFormat="false" ht="12.75" hidden="false" customHeight="false" outlineLevel="0" collapsed="false">
      <c r="A1235" s="331" t="n">
        <v>40003</v>
      </c>
      <c r="B1235" s="86"/>
      <c r="C1235" s="118" t="s">
        <v>29</v>
      </c>
      <c r="D1235" s="329" t="n">
        <v>1</v>
      </c>
      <c r="E1235" s="340" t="n">
        <v>200</v>
      </c>
      <c r="F1235" s="89" t="n">
        <f aca="false">G1235*130/1000*E1235</f>
        <v>1883.7</v>
      </c>
      <c r="G1235" s="333" t="n">
        <v>72.45</v>
      </c>
      <c r="H1235" s="321" t="n">
        <v>1000</v>
      </c>
      <c r="I1235" s="334" t="s">
        <v>1430</v>
      </c>
      <c r="J1235" s="335" t="s">
        <v>1571</v>
      </c>
      <c r="K1235" s="342" t="s">
        <v>1572</v>
      </c>
      <c r="L1235" s="337" t="s">
        <v>33</v>
      </c>
      <c r="M1235" s="341" t="n">
        <v>91</v>
      </c>
      <c r="N1235" s="97" t="n">
        <f aca="false">(((D1235*G1235)/1000)*E1235)*B1235</f>
        <v>0</v>
      </c>
    </row>
    <row r="1236" customFormat="false" ht="12.75" hidden="false" customHeight="false" outlineLevel="0" collapsed="false">
      <c r="A1236" s="331" t="n">
        <v>40004</v>
      </c>
      <c r="B1236" s="86"/>
      <c r="C1236" s="118" t="s">
        <v>29</v>
      </c>
      <c r="D1236" s="329" t="n">
        <v>1</v>
      </c>
      <c r="E1236" s="340" t="n">
        <v>200</v>
      </c>
      <c r="F1236" s="89" t="n">
        <f aca="false">G1236*130/1000*E1236</f>
        <v>1883.7</v>
      </c>
      <c r="G1236" s="333" t="n">
        <v>72.45</v>
      </c>
      <c r="H1236" s="321" t="n">
        <v>1000</v>
      </c>
      <c r="I1236" s="334" t="s">
        <v>1430</v>
      </c>
      <c r="J1236" s="335" t="s">
        <v>1571</v>
      </c>
      <c r="K1236" s="336" t="s">
        <v>1573</v>
      </c>
      <c r="L1236" s="337" t="s">
        <v>33</v>
      </c>
      <c r="M1236" s="341" t="n">
        <v>91</v>
      </c>
      <c r="N1236" s="97" t="n">
        <f aca="false">(((D1236*G1236)/1000)*E1236)*B1236</f>
        <v>0</v>
      </c>
    </row>
    <row r="1237" customFormat="false" ht="12.75" hidden="false" customHeight="false" outlineLevel="0" collapsed="false">
      <c r="A1237" s="331" t="n">
        <v>40021</v>
      </c>
      <c r="B1237" s="86"/>
      <c r="C1237" s="118" t="s">
        <v>29</v>
      </c>
      <c r="D1237" s="329" t="n">
        <v>1</v>
      </c>
      <c r="E1237" s="340" t="n">
        <v>200</v>
      </c>
      <c r="F1237" s="89" t="n">
        <f aca="false">G1237*130/1000*E1237</f>
        <v>2072.46</v>
      </c>
      <c r="G1237" s="333" t="n">
        <v>79.71</v>
      </c>
      <c r="H1237" s="321" t="n">
        <v>1000</v>
      </c>
      <c r="I1237" s="334" t="s">
        <v>1430</v>
      </c>
      <c r="J1237" s="335" t="s">
        <v>39</v>
      </c>
      <c r="K1237" s="336" t="s">
        <v>1574</v>
      </c>
      <c r="L1237" s="337" t="s">
        <v>33</v>
      </c>
      <c r="M1237" s="341" t="n">
        <v>91</v>
      </c>
      <c r="N1237" s="97" t="n">
        <f aca="false">(((D1237*G1237)/1000)*E1237)*B1237</f>
        <v>0</v>
      </c>
    </row>
    <row r="1238" customFormat="false" ht="12.75" hidden="false" customHeight="false" outlineLevel="0" collapsed="false">
      <c r="A1238" s="160" t="n">
        <v>40022</v>
      </c>
      <c r="B1238" s="86"/>
      <c r="C1238" s="118" t="s">
        <v>29</v>
      </c>
      <c r="D1238" s="118" t="n">
        <v>1</v>
      </c>
      <c r="E1238" s="153" t="n">
        <v>200</v>
      </c>
      <c r="F1238" s="89" t="n">
        <f aca="false">G1238*130/1000*E1238</f>
        <v>2258.1</v>
      </c>
      <c r="G1238" s="119" t="n">
        <v>86.85</v>
      </c>
      <c r="H1238" s="113" t="n">
        <v>1000</v>
      </c>
      <c r="I1238" s="114" t="s">
        <v>1430</v>
      </c>
      <c r="J1238" s="120" t="s">
        <v>39</v>
      </c>
      <c r="K1238" s="121" t="s">
        <v>40</v>
      </c>
      <c r="L1238" s="132" t="s">
        <v>33</v>
      </c>
      <c r="M1238" s="96" t="n">
        <v>91</v>
      </c>
      <c r="N1238" s="97" t="n">
        <f aca="false">(((D1238*G1238)/1000)*E1238)*B1238</f>
        <v>0</v>
      </c>
    </row>
    <row r="1239" customFormat="false" ht="12.75" hidden="false" customHeight="false" outlineLevel="0" collapsed="false">
      <c r="A1239" s="160" t="n">
        <v>40023</v>
      </c>
      <c r="B1239" s="86"/>
      <c r="C1239" s="118" t="s">
        <v>29</v>
      </c>
      <c r="D1239" s="118" t="n">
        <v>1</v>
      </c>
      <c r="E1239" s="153" t="n">
        <v>200</v>
      </c>
      <c r="F1239" s="89" t="n">
        <f aca="false">G1239*130/1000*E1239</f>
        <v>2072.46</v>
      </c>
      <c r="G1239" s="119" t="n">
        <v>79.71</v>
      </c>
      <c r="H1239" s="113" t="n">
        <v>1000</v>
      </c>
      <c r="I1239" s="114" t="s">
        <v>1430</v>
      </c>
      <c r="J1239" s="120" t="s">
        <v>39</v>
      </c>
      <c r="K1239" s="121" t="s">
        <v>173</v>
      </c>
      <c r="L1239" s="132" t="s">
        <v>33</v>
      </c>
      <c r="M1239" s="96" t="n">
        <v>91</v>
      </c>
      <c r="N1239" s="97" t="n">
        <f aca="false">(((D1239*G1239)/1000)*E1239)*B1239</f>
        <v>0</v>
      </c>
    </row>
    <row r="1240" customFormat="false" ht="12.75" hidden="false" customHeight="false" outlineLevel="0" collapsed="false">
      <c r="A1240" s="160" t="n">
        <v>40024</v>
      </c>
      <c r="B1240" s="86"/>
      <c r="C1240" s="118" t="s">
        <v>29</v>
      </c>
      <c r="D1240" s="118" t="n">
        <v>1</v>
      </c>
      <c r="E1240" s="153" t="n">
        <v>200</v>
      </c>
      <c r="F1240" s="89" t="n">
        <f aca="false">G1240*130/1000*E1240</f>
        <v>2072.46</v>
      </c>
      <c r="G1240" s="119" t="n">
        <v>79.71</v>
      </c>
      <c r="H1240" s="113" t="n">
        <v>1000</v>
      </c>
      <c r="I1240" s="114" t="s">
        <v>1430</v>
      </c>
      <c r="J1240" s="120" t="s">
        <v>39</v>
      </c>
      <c r="K1240" s="121" t="s">
        <v>456</v>
      </c>
      <c r="L1240" s="132" t="s">
        <v>33</v>
      </c>
      <c r="M1240" s="96" t="n">
        <v>91</v>
      </c>
      <c r="N1240" s="97" t="n">
        <f aca="false">(((D1240*G1240)/1000)*E1240)*B1240</f>
        <v>0</v>
      </c>
    </row>
    <row r="1241" customFormat="false" ht="12.75" hidden="false" customHeight="false" outlineLevel="0" collapsed="false">
      <c r="A1241" s="331" t="n">
        <v>40031</v>
      </c>
      <c r="B1241" s="86"/>
      <c r="C1241" s="329" t="s">
        <v>29</v>
      </c>
      <c r="D1241" s="329" t="n">
        <v>1</v>
      </c>
      <c r="E1241" s="340" t="n">
        <v>200</v>
      </c>
      <c r="F1241" s="89" t="n">
        <f aca="false">G1241*130/1000*E1241</f>
        <v>2072.46</v>
      </c>
      <c r="G1241" s="333" t="n">
        <v>79.71</v>
      </c>
      <c r="H1241" s="321" t="n">
        <v>1000</v>
      </c>
      <c r="I1241" s="334" t="s">
        <v>1430</v>
      </c>
      <c r="J1241" s="335" t="s">
        <v>44</v>
      </c>
      <c r="K1241" s="336" t="s">
        <v>1575</v>
      </c>
      <c r="L1241" s="337" t="s">
        <v>33</v>
      </c>
      <c r="M1241" s="341" t="n">
        <v>91</v>
      </c>
      <c r="N1241" s="97" t="n">
        <f aca="false">(((D1241*G1241)/1000)*E1241)*B1241</f>
        <v>0</v>
      </c>
    </row>
    <row r="1242" customFormat="false" ht="12.75" hidden="false" customHeight="false" outlineLevel="0" collapsed="false">
      <c r="A1242" s="160" t="n">
        <v>40032</v>
      </c>
      <c r="B1242" s="86"/>
      <c r="C1242" s="118" t="s">
        <v>29</v>
      </c>
      <c r="D1242" s="118" t="n">
        <v>1</v>
      </c>
      <c r="E1242" s="153" t="n">
        <v>200</v>
      </c>
      <c r="F1242" s="89" t="n">
        <f aca="false">G1242*130/1000*E1242</f>
        <v>1883.7</v>
      </c>
      <c r="G1242" s="119" t="n">
        <v>72.45</v>
      </c>
      <c r="H1242" s="113" t="n">
        <v>1000</v>
      </c>
      <c r="I1242" s="114" t="s">
        <v>1430</v>
      </c>
      <c r="J1242" s="120" t="s">
        <v>44</v>
      </c>
      <c r="K1242" s="121" t="s">
        <v>1435</v>
      </c>
      <c r="L1242" s="132" t="s">
        <v>33</v>
      </c>
      <c r="M1242" s="96" t="n">
        <v>91</v>
      </c>
      <c r="N1242" s="97" t="n">
        <f aca="false">(((D1242*G1242)/1000)*E1242)*B1242</f>
        <v>0</v>
      </c>
    </row>
    <row r="1243" customFormat="false" ht="12.75" hidden="false" customHeight="false" outlineLevel="0" collapsed="false">
      <c r="A1243" s="160" t="n">
        <v>40033</v>
      </c>
      <c r="B1243" s="86"/>
      <c r="C1243" s="118" t="s">
        <v>29</v>
      </c>
      <c r="D1243" s="118" t="n">
        <v>1</v>
      </c>
      <c r="E1243" s="153" t="n">
        <v>200</v>
      </c>
      <c r="F1243" s="89" t="n">
        <f aca="false">G1243*130/1000*E1243</f>
        <v>2072.46</v>
      </c>
      <c r="G1243" s="119" t="n">
        <v>79.71</v>
      </c>
      <c r="H1243" s="113" t="n">
        <v>1000</v>
      </c>
      <c r="I1243" s="114" t="s">
        <v>1430</v>
      </c>
      <c r="J1243" s="120" t="s">
        <v>44</v>
      </c>
      <c r="K1243" s="121" t="s">
        <v>856</v>
      </c>
      <c r="L1243" s="132" t="s">
        <v>33</v>
      </c>
      <c r="M1243" s="96" t="n">
        <v>91</v>
      </c>
      <c r="N1243" s="97" t="n">
        <f aca="false">(((D1243*G1243)/1000)*E1243)*B1243</f>
        <v>0</v>
      </c>
    </row>
    <row r="1244" customFormat="false" ht="12.75" hidden="false" customHeight="false" outlineLevel="0" collapsed="false">
      <c r="A1244" s="331" t="n">
        <v>40034</v>
      </c>
      <c r="B1244" s="86"/>
      <c r="C1244" s="329" t="s">
        <v>29</v>
      </c>
      <c r="D1244" s="329" t="n">
        <v>1</v>
      </c>
      <c r="E1244" s="340" t="n">
        <v>200</v>
      </c>
      <c r="F1244" s="89" t="n">
        <f aca="false">G1244*130/1000*E1244</f>
        <v>2072.46</v>
      </c>
      <c r="G1244" s="333" t="n">
        <v>79.71</v>
      </c>
      <c r="H1244" s="321" t="n">
        <v>1000</v>
      </c>
      <c r="I1244" s="334" t="s">
        <v>1430</v>
      </c>
      <c r="J1244" s="335" t="s">
        <v>44</v>
      </c>
      <c r="K1244" s="336" t="s">
        <v>1576</v>
      </c>
      <c r="L1244" s="337" t="s">
        <v>33</v>
      </c>
      <c r="M1244" s="341" t="n">
        <v>91</v>
      </c>
      <c r="N1244" s="97" t="n">
        <f aca="false">(((D1244*G1244)/1000)*E1244)*B1244</f>
        <v>0</v>
      </c>
    </row>
    <row r="1245" customFormat="false" ht="12.75" hidden="false" customHeight="false" outlineLevel="0" collapsed="false">
      <c r="A1245" s="160" t="n">
        <v>40041</v>
      </c>
      <c r="B1245" s="86"/>
      <c r="C1245" s="118" t="s">
        <v>29</v>
      </c>
      <c r="D1245" s="118" t="n">
        <v>1</v>
      </c>
      <c r="E1245" s="153" t="n">
        <v>200</v>
      </c>
      <c r="F1245" s="89" t="n">
        <f aca="false">G1245*130/1000*E1245</f>
        <v>2072.46</v>
      </c>
      <c r="G1245" s="119" t="n">
        <v>79.71</v>
      </c>
      <c r="H1245" s="113" t="n">
        <v>1000</v>
      </c>
      <c r="I1245" s="114" t="s">
        <v>1430</v>
      </c>
      <c r="J1245" s="120" t="s">
        <v>44</v>
      </c>
      <c r="K1245" s="121" t="s">
        <v>804</v>
      </c>
      <c r="L1245" s="132" t="s">
        <v>33</v>
      </c>
      <c r="M1245" s="330" t="n">
        <v>92</v>
      </c>
      <c r="N1245" s="97" t="n">
        <f aca="false">(((D1245*G1245)/1000)*E1245)*B1245</f>
        <v>0</v>
      </c>
    </row>
    <row r="1246" customFormat="false" ht="12.75" hidden="false" customHeight="false" outlineLevel="0" collapsed="false">
      <c r="A1246" s="160" t="n">
        <v>40042</v>
      </c>
      <c r="B1246" s="86"/>
      <c r="C1246" s="118" t="s">
        <v>29</v>
      </c>
      <c r="D1246" s="118" t="n">
        <v>1</v>
      </c>
      <c r="E1246" s="153" t="n">
        <v>200</v>
      </c>
      <c r="F1246" s="89" t="n">
        <f aca="false">G1246*130/1000*E1246</f>
        <v>2072.46</v>
      </c>
      <c r="G1246" s="119" t="n">
        <v>79.71</v>
      </c>
      <c r="H1246" s="113" t="n">
        <v>1000</v>
      </c>
      <c r="I1246" s="114" t="s">
        <v>1430</v>
      </c>
      <c r="J1246" s="120" t="s">
        <v>44</v>
      </c>
      <c r="K1246" s="121" t="s">
        <v>455</v>
      </c>
      <c r="L1246" s="132" t="s">
        <v>33</v>
      </c>
      <c r="M1246" s="330" t="n">
        <v>92</v>
      </c>
      <c r="N1246" s="97" t="n">
        <f aca="false">(((D1246*G1246)/1000)*E1246)*B1246</f>
        <v>0</v>
      </c>
    </row>
    <row r="1247" customFormat="false" ht="12.75" hidden="false" customHeight="false" outlineLevel="0" collapsed="false">
      <c r="A1247" s="331" t="n">
        <v>40043</v>
      </c>
      <c r="B1247" s="86"/>
      <c r="C1247" s="329" t="s">
        <v>29</v>
      </c>
      <c r="D1247" s="329" t="n">
        <v>1</v>
      </c>
      <c r="E1247" s="340" t="n">
        <v>200</v>
      </c>
      <c r="F1247" s="89" t="n">
        <f aca="false">G1247*130/1000*E1247</f>
        <v>2072.46</v>
      </c>
      <c r="G1247" s="333" t="n">
        <v>79.71</v>
      </c>
      <c r="H1247" s="321" t="n">
        <v>1000</v>
      </c>
      <c r="I1247" s="334" t="s">
        <v>1430</v>
      </c>
      <c r="J1247" s="335" t="s">
        <v>44</v>
      </c>
      <c r="K1247" s="336" t="s">
        <v>495</v>
      </c>
      <c r="L1247" s="337" t="s">
        <v>33</v>
      </c>
      <c r="M1247" s="338" t="n">
        <v>92</v>
      </c>
      <c r="N1247" s="97" t="n">
        <f aca="false">(((D1247*G1247)/1000)*E1247)*B1247</f>
        <v>0</v>
      </c>
    </row>
    <row r="1248" customFormat="false" ht="12.75" hidden="false" customHeight="false" outlineLevel="0" collapsed="false">
      <c r="A1248" s="331" t="n">
        <v>40044</v>
      </c>
      <c r="B1248" s="86"/>
      <c r="C1248" s="329" t="s">
        <v>29</v>
      </c>
      <c r="D1248" s="329" t="n">
        <v>1</v>
      </c>
      <c r="E1248" s="340" t="n">
        <v>200</v>
      </c>
      <c r="F1248" s="89" t="n">
        <f aca="false">G1248*130/1000*E1248</f>
        <v>1692.08</v>
      </c>
      <c r="G1248" s="333" t="n">
        <v>65.08</v>
      </c>
      <c r="H1248" s="321" t="n">
        <v>1000</v>
      </c>
      <c r="I1248" s="334" t="s">
        <v>1430</v>
      </c>
      <c r="J1248" s="335" t="s">
        <v>44</v>
      </c>
      <c r="K1248" s="336" t="s">
        <v>1577</v>
      </c>
      <c r="L1248" s="337" t="s">
        <v>33</v>
      </c>
      <c r="M1248" s="338" t="n">
        <v>92</v>
      </c>
      <c r="N1248" s="97" t="n">
        <f aca="false">(((D1248*G1248)/1000)*E1248)*B1248</f>
        <v>0</v>
      </c>
    </row>
    <row r="1249" customFormat="false" ht="12.75" hidden="false" customHeight="false" outlineLevel="0" collapsed="false">
      <c r="A1249" s="160" t="n">
        <v>40051</v>
      </c>
      <c r="B1249" s="86"/>
      <c r="C1249" s="118" t="s">
        <v>29</v>
      </c>
      <c r="D1249" s="118" t="n">
        <v>1</v>
      </c>
      <c r="E1249" s="153" t="n">
        <v>200</v>
      </c>
      <c r="F1249" s="89" t="n">
        <f aca="false">G1249*130/1000*E1249</f>
        <v>2072.46</v>
      </c>
      <c r="G1249" s="119" t="n">
        <v>79.71</v>
      </c>
      <c r="H1249" s="113" t="n">
        <v>1000</v>
      </c>
      <c r="I1249" s="114" t="s">
        <v>1430</v>
      </c>
      <c r="J1249" s="120" t="s">
        <v>44</v>
      </c>
      <c r="K1249" s="121" t="s">
        <v>212</v>
      </c>
      <c r="L1249" s="132" t="s">
        <v>33</v>
      </c>
      <c r="M1249" s="330" t="n">
        <v>92</v>
      </c>
      <c r="N1249" s="97" t="n">
        <f aca="false">(((D1249*G1249)/1000)*E1249)*B1249</f>
        <v>0</v>
      </c>
    </row>
    <row r="1250" customFormat="false" ht="12.75" hidden="false" customHeight="false" outlineLevel="0" collapsed="false">
      <c r="A1250" s="331" t="n">
        <v>40052</v>
      </c>
      <c r="B1250" s="86"/>
      <c r="C1250" s="329" t="s">
        <v>29</v>
      </c>
      <c r="D1250" s="329" t="n">
        <v>1</v>
      </c>
      <c r="E1250" s="340" t="n">
        <v>200</v>
      </c>
      <c r="F1250" s="89" t="n">
        <f aca="false">G1250*130/1000*E1250</f>
        <v>2072.46</v>
      </c>
      <c r="G1250" s="333" t="n">
        <v>79.71</v>
      </c>
      <c r="H1250" s="321" t="n">
        <v>1000</v>
      </c>
      <c r="I1250" s="334" t="s">
        <v>1430</v>
      </c>
      <c r="J1250" s="335" t="s">
        <v>44</v>
      </c>
      <c r="K1250" s="336" t="s">
        <v>497</v>
      </c>
      <c r="L1250" s="337" t="s">
        <v>33</v>
      </c>
      <c r="M1250" s="338" t="n">
        <v>92</v>
      </c>
      <c r="N1250" s="97" t="n">
        <f aca="false">(((D1250*G1250)/1000)*E1250)*B1250</f>
        <v>0</v>
      </c>
    </row>
    <row r="1251" customFormat="false" ht="12.75" hidden="false" customHeight="false" outlineLevel="0" collapsed="false">
      <c r="A1251" s="331" t="n">
        <v>40053</v>
      </c>
      <c r="B1251" s="86"/>
      <c r="C1251" s="329" t="s">
        <v>29</v>
      </c>
      <c r="D1251" s="329" t="n">
        <v>1</v>
      </c>
      <c r="E1251" s="340" t="n">
        <v>200</v>
      </c>
      <c r="F1251" s="89" t="n">
        <f aca="false">G1251*130/1000*E1251</f>
        <v>1883.7</v>
      </c>
      <c r="G1251" s="333" t="n">
        <v>72.45</v>
      </c>
      <c r="H1251" s="321" t="n">
        <v>1000</v>
      </c>
      <c r="I1251" s="334" t="s">
        <v>1430</v>
      </c>
      <c r="J1251" s="335" t="s">
        <v>44</v>
      </c>
      <c r="K1251" s="336" t="s">
        <v>798</v>
      </c>
      <c r="L1251" s="337" t="s">
        <v>33</v>
      </c>
      <c r="M1251" s="338" t="n">
        <v>92</v>
      </c>
      <c r="N1251" s="97" t="n">
        <f aca="false">(((D1251*G1251)/1000)*E1251)*B1251</f>
        <v>0</v>
      </c>
    </row>
    <row r="1252" customFormat="false" ht="12.75" hidden="false" customHeight="false" outlineLevel="0" collapsed="false">
      <c r="A1252" s="331" t="n">
        <v>40054</v>
      </c>
      <c r="B1252" s="86"/>
      <c r="C1252" s="329" t="s">
        <v>29</v>
      </c>
      <c r="D1252" s="329" t="n">
        <v>1</v>
      </c>
      <c r="E1252" s="340" t="n">
        <v>200</v>
      </c>
      <c r="F1252" s="89" t="n">
        <f aca="false">G1252*130/1000*E1252</f>
        <v>2657.72</v>
      </c>
      <c r="G1252" s="333" t="n">
        <v>102.22</v>
      </c>
      <c r="H1252" s="321" t="n">
        <v>1000</v>
      </c>
      <c r="I1252" s="334" t="s">
        <v>1430</v>
      </c>
      <c r="J1252" s="335" t="s">
        <v>44</v>
      </c>
      <c r="K1252" s="336" t="s">
        <v>1578</v>
      </c>
      <c r="L1252" s="337" t="s">
        <v>33</v>
      </c>
      <c r="M1252" s="338" t="n">
        <v>92</v>
      </c>
      <c r="N1252" s="97" t="n">
        <f aca="false">(((D1252*G1252)/1000)*E1252)*B1252</f>
        <v>0</v>
      </c>
    </row>
    <row r="1253" customFormat="false" ht="12.75" hidden="false" customHeight="false" outlineLevel="0" collapsed="false">
      <c r="A1253" s="160" t="n">
        <v>40061</v>
      </c>
      <c r="B1253" s="86"/>
      <c r="C1253" s="118" t="s">
        <v>29</v>
      </c>
      <c r="D1253" s="118" t="n">
        <v>1</v>
      </c>
      <c r="E1253" s="153" t="n">
        <v>200</v>
      </c>
      <c r="F1253" s="89" t="n">
        <f aca="false">G1253*130/1000*E1253</f>
        <v>2072.46</v>
      </c>
      <c r="G1253" s="119" t="n">
        <v>79.71</v>
      </c>
      <c r="H1253" s="113" t="n">
        <v>1000</v>
      </c>
      <c r="I1253" s="114" t="s">
        <v>1430</v>
      </c>
      <c r="J1253" s="120" t="s">
        <v>44</v>
      </c>
      <c r="K1253" s="121" t="s">
        <v>1579</v>
      </c>
      <c r="L1253" s="132" t="s">
        <v>33</v>
      </c>
      <c r="M1253" s="330" t="n">
        <v>92</v>
      </c>
      <c r="N1253" s="97" t="n">
        <f aca="false">(((D1253*G1253)/1000)*E1253)*B1253</f>
        <v>0</v>
      </c>
    </row>
    <row r="1254" customFormat="false" ht="12.75" hidden="false" customHeight="false" outlineLevel="0" collapsed="false">
      <c r="A1254" s="331" t="n">
        <v>40062</v>
      </c>
      <c r="B1254" s="86"/>
      <c r="C1254" s="329" t="s">
        <v>29</v>
      </c>
      <c r="D1254" s="329" t="n">
        <v>1</v>
      </c>
      <c r="E1254" s="340" t="n">
        <v>200</v>
      </c>
      <c r="F1254" s="89" t="n">
        <f aca="false">G1254*130/1000*E1254</f>
        <v>2258.1</v>
      </c>
      <c r="G1254" s="333" t="n">
        <v>86.85</v>
      </c>
      <c r="H1254" s="321" t="n">
        <v>1000</v>
      </c>
      <c r="I1254" s="334" t="s">
        <v>1430</v>
      </c>
      <c r="J1254" s="335" t="s">
        <v>44</v>
      </c>
      <c r="K1254" s="336" t="s">
        <v>192</v>
      </c>
      <c r="L1254" s="337" t="s">
        <v>33</v>
      </c>
      <c r="M1254" s="338" t="n">
        <v>92</v>
      </c>
      <c r="N1254" s="97" t="n">
        <f aca="false">(((D1254*G1254)/1000)*E1254)*B1254</f>
        <v>0</v>
      </c>
    </row>
    <row r="1255" customFormat="false" ht="12.75" hidden="false" customHeight="false" outlineLevel="0" collapsed="false">
      <c r="A1255" s="331" t="n">
        <v>40063</v>
      </c>
      <c r="B1255" s="86"/>
      <c r="C1255" s="329" t="s">
        <v>29</v>
      </c>
      <c r="D1255" s="329" t="n">
        <v>1</v>
      </c>
      <c r="E1255" s="340" t="n">
        <v>200</v>
      </c>
      <c r="F1255" s="89" t="n">
        <f aca="false">G1255*130/1000*E1255</f>
        <v>2657.72</v>
      </c>
      <c r="G1255" s="333" t="n">
        <v>102.22</v>
      </c>
      <c r="H1255" s="321" t="n">
        <v>1000</v>
      </c>
      <c r="I1255" s="334" t="s">
        <v>1430</v>
      </c>
      <c r="J1255" s="335" t="s">
        <v>44</v>
      </c>
      <c r="K1255" s="336" t="s">
        <v>1580</v>
      </c>
      <c r="L1255" s="337" t="s">
        <v>33</v>
      </c>
      <c r="M1255" s="338" t="n">
        <v>92</v>
      </c>
      <c r="N1255" s="97" t="n">
        <f aca="false">(((D1255*G1255)/1000)*E1255)*B1255</f>
        <v>0</v>
      </c>
    </row>
    <row r="1256" customFormat="false" ht="12.75" hidden="false" customHeight="false" outlineLevel="0" collapsed="false">
      <c r="A1256" s="331" t="n">
        <v>40064</v>
      </c>
      <c r="B1256" s="86"/>
      <c r="C1256" s="329" t="s">
        <v>29</v>
      </c>
      <c r="D1256" s="329" t="n">
        <v>1</v>
      </c>
      <c r="E1256" s="340" t="n">
        <v>200</v>
      </c>
      <c r="F1256" s="89" t="n">
        <f aca="false">G1256*130/1000*E1256</f>
        <v>2657.72</v>
      </c>
      <c r="G1256" s="333" t="n">
        <v>102.22</v>
      </c>
      <c r="H1256" s="321" t="n">
        <v>1000</v>
      </c>
      <c r="I1256" s="334" t="s">
        <v>1430</v>
      </c>
      <c r="J1256" s="335" t="s">
        <v>44</v>
      </c>
      <c r="K1256" s="336" t="s">
        <v>783</v>
      </c>
      <c r="L1256" s="337" t="s">
        <v>33</v>
      </c>
      <c r="M1256" s="338" t="n">
        <v>92</v>
      </c>
      <c r="N1256" s="97" t="n">
        <f aca="false">(((D1256*G1256)/1000)*E1256)*B1256</f>
        <v>0</v>
      </c>
    </row>
    <row r="1257" customFormat="false" ht="12.75" hidden="false" customHeight="false" outlineLevel="0" collapsed="false">
      <c r="A1257" s="331" t="n">
        <v>40071</v>
      </c>
      <c r="B1257" s="86"/>
      <c r="C1257" s="329" t="s">
        <v>29</v>
      </c>
      <c r="D1257" s="329" t="n">
        <v>1</v>
      </c>
      <c r="E1257" s="340" t="n">
        <v>200</v>
      </c>
      <c r="F1257" s="89" t="n">
        <f aca="false">G1257*130/1000*E1257</f>
        <v>2072.46</v>
      </c>
      <c r="G1257" s="333" t="n">
        <v>79.71</v>
      </c>
      <c r="H1257" s="321" t="n">
        <v>1000</v>
      </c>
      <c r="I1257" s="334" t="s">
        <v>1430</v>
      </c>
      <c r="J1257" s="335" t="s">
        <v>44</v>
      </c>
      <c r="K1257" s="336" t="s">
        <v>183</v>
      </c>
      <c r="L1257" s="337" t="s">
        <v>33</v>
      </c>
      <c r="M1257" s="338" t="n">
        <v>92</v>
      </c>
      <c r="N1257" s="97" t="n">
        <f aca="false">(((D1257*G1257)/1000)*E1257)*B1257</f>
        <v>0</v>
      </c>
    </row>
    <row r="1258" customFormat="false" ht="12.75" hidden="false" customHeight="false" outlineLevel="0" collapsed="false">
      <c r="A1258" s="331" t="n">
        <v>40072</v>
      </c>
      <c r="B1258" s="86"/>
      <c r="C1258" s="329" t="s">
        <v>29</v>
      </c>
      <c r="D1258" s="329" t="n">
        <v>1</v>
      </c>
      <c r="E1258" s="340" t="n">
        <v>200</v>
      </c>
      <c r="F1258" s="89" t="n">
        <f aca="false">G1258*130/1000*E1258</f>
        <v>1883.7</v>
      </c>
      <c r="G1258" s="333" t="n">
        <v>72.45</v>
      </c>
      <c r="H1258" s="321" t="n">
        <v>1000</v>
      </c>
      <c r="I1258" s="334" t="s">
        <v>1430</v>
      </c>
      <c r="J1258" s="335" t="s">
        <v>44</v>
      </c>
      <c r="K1258" s="336" t="s">
        <v>1581</v>
      </c>
      <c r="L1258" s="337" t="s">
        <v>33</v>
      </c>
      <c r="M1258" s="338" t="n">
        <v>92</v>
      </c>
      <c r="N1258" s="97" t="n">
        <f aca="false">(((D1258*G1258)/1000)*E1258)*B1258</f>
        <v>0</v>
      </c>
    </row>
    <row r="1259" customFormat="false" ht="12.75" hidden="false" customHeight="false" outlineLevel="0" collapsed="false">
      <c r="A1259" s="331" t="n">
        <v>40073</v>
      </c>
      <c r="B1259" s="86"/>
      <c r="C1259" s="329" t="s">
        <v>29</v>
      </c>
      <c r="D1259" s="329" t="n">
        <v>1</v>
      </c>
      <c r="E1259" s="340" t="n">
        <v>200</v>
      </c>
      <c r="F1259" s="89" t="n">
        <f aca="false">G1259*130/1000*E1259</f>
        <v>2258.1</v>
      </c>
      <c r="G1259" s="333" t="n">
        <v>86.85</v>
      </c>
      <c r="H1259" s="321" t="n">
        <v>1000</v>
      </c>
      <c r="I1259" s="334" t="s">
        <v>1430</v>
      </c>
      <c r="J1259" s="335" t="s">
        <v>44</v>
      </c>
      <c r="K1259" s="336" t="s">
        <v>1582</v>
      </c>
      <c r="L1259" s="337" t="s">
        <v>33</v>
      </c>
      <c r="M1259" s="338" t="n">
        <v>92</v>
      </c>
      <c r="N1259" s="97" t="n">
        <f aca="false">(((D1259*G1259)/1000)*E1259)*B1259</f>
        <v>0</v>
      </c>
    </row>
    <row r="1260" customFormat="false" ht="12.75" hidden="false" customHeight="false" outlineLevel="0" collapsed="false">
      <c r="A1260" s="331" t="n">
        <v>40074</v>
      </c>
      <c r="B1260" s="86"/>
      <c r="C1260" s="329" t="s">
        <v>29</v>
      </c>
      <c r="D1260" s="329" t="n">
        <v>1</v>
      </c>
      <c r="E1260" s="340" t="n">
        <v>200</v>
      </c>
      <c r="F1260" s="89" t="n">
        <f aca="false">G1260*130/1000*E1260</f>
        <v>2072.46</v>
      </c>
      <c r="G1260" s="333" t="n">
        <v>79.71</v>
      </c>
      <c r="H1260" s="321" t="n">
        <v>1000</v>
      </c>
      <c r="I1260" s="334" t="s">
        <v>1430</v>
      </c>
      <c r="J1260" s="335" t="s">
        <v>44</v>
      </c>
      <c r="K1260" s="336" t="s">
        <v>190</v>
      </c>
      <c r="L1260" s="337" t="s">
        <v>33</v>
      </c>
      <c r="M1260" s="338" t="n">
        <v>92</v>
      </c>
      <c r="N1260" s="97" t="n">
        <f aca="false">(((D1260*G1260)/1000)*E1260)*B1260</f>
        <v>0</v>
      </c>
    </row>
    <row r="1261" customFormat="false" ht="12.75" hidden="false" customHeight="false" outlineLevel="0" collapsed="false">
      <c r="A1261" s="331" t="n">
        <v>40101</v>
      </c>
      <c r="B1261" s="109"/>
      <c r="C1261" s="329" t="s">
        <v>29</v>
      </c>
      <c r="D1261" s="329" t="n">
        <v>1</v>
      </c>
      <c r="E1261" s="340" t="n">
        <v>200</v>
      </c>
      <c r="F1261" s="89" t="n">
        <f aca="false">G1261*130/1000*E1261</f>
        <v>2072.46</v>
      </c>
      <c r="G1261" s="333" t="n">
        <v>79.71</v>
      </c>
      <c r="H1261" s="321" t="n">
        <v>1000</v>
      </c>
      <c r="I1261" s="334" t="s">
        <v>1430</v>
      </c>
      <c r="J1261" s="335" t="s">
        <v>175</v>
      </c>
      <c r="K1261" s="336" t="s">
        <v>1583</v>
      </c>
      <c r="L1261" s="337" t="s">
        <v>33</v>
      </c>
      <c r="M1261" s="341" t="n">
        <v>93</v>
      </c>
      <c r="N1261" s="97" t="n">
        <f aca="false">(((D1261*G1261)/1000)*E1261)*B1261</f>
        <v>0</v>
      </c>
    </row>
    <row r="1262" customFormat="false" ht="12.75" hidden="false" customHeight="false" outlineLevel="0" collapsed="false">
      <c r="A1262" s="160" t="n">
        <v>40102</v>
      </c>
      <c r="B1262" s="109"/>
      <c r="C1262" s="118" t="s">
        <v>29</v>
      </c>
      <c r="D1262" s="118" t="n">
        <v>1</v>
      </c>
      <c r="E1262" s="153" t="n">
        <v>200</v>
      </c>
      <c r="F1262" s="89" t="n">
        <f aca="false">G1262*130/1000*E1262</f>
        <v>2457.78</v>
      </c>
      <c r="G1262" s="119" t="n">
        <v>94.53</v>
      </c>
      <c r="H1262" s="113" t="n">
        <v>1000</v>
      </c>
      <c r="I1262" s="114" t="s">
        <v>1430</v>
      </c>
      <c r="J1262" s="120" t="s">
        <v>44</v>
      </c>
      <c r="K1262" s="121" t="s">
        <v>1584</v>
      </c>
      <c r="L1262" s="132" t="s">
        <v>33</v>
      </c>
      <c r="M1262" s="96" t="n">
        <v>93</v>
      </c>
      <c r="N1262" s="97" t="n">
        <f aca="false">(((D1262*G1262)/1000)*E1262)*B1262</f>
        <v>0</v>
      </c>
    </row>
    <row r="1263" customFormat="false" ht="12.75" hidden="false" customHeight="false" outlineLevel="0" collapsed="false">
      <c r="A1263" s="160" t="n">
        <v>40103</v>
      </c>
      <c r="B1263" s="109"/>
      <c r="C1263" s="118" t="s">
        <v>29</v>
      </c>
      <c r="D1263" s="118" t="n">
        <v>1</v>
      </c>
      <c r="E1263" s="153" t="n">
        <v>200</v>
      </c>
      <c r="F1263" s="89" t="n">
        <f aca="false">G1263*130/1000*E1263</f>
        <v>2072.46</v>
      </c>
      <c r="G1263" s="119" t="n">
        <v>79.71</v>
      </c>
      <c r="H1263" s="113" t="n">
        <v>1000</v>
      </c>
      <c r="I1263" s="114" t="s">
        <v>1430</v>
      </c>
      <c r="J1263" s="120" t="s">
        <v>44</v>
      </c>
      <c r="K1263" s="121" t="s">
        <v>789</v>
      </c>
      <c r="L1263" s="132" t="s">
        <v>33</v>
      </c>
      <c r="M1263" s="96" t="n">
        <v>93</v>
      </c>
      <c r="N1263" s="97" t="n">
        <f aca="false">(((D1263*G1263)/1000)*E1263)*B1263</f>
        <v>0</v>
      </c>
    </row>
    <row r="1264" customFormat="false" ht="12.75" hidden="false" customHeight="false" outlineLevel="0" collapsed="false">
      <c r="A1264" s="160" t="n">
        <v>40104</v>
      </c>
      <c r="B1264" s="109"/>
      <c r="C1264" s="118" t="s">
        <v>29</v>
      </c>
      <c r="D1264" s="118" t="n">
        <v>1</v>
      </c>
      <c r="E1264" s="153" t="n">
        <v>200</v>
      </c>
      <c r="F1264" s="89" t="n">
        <f aca="false">G1264*130/1000*E1264</f>
        <v>2072.46</v>
      </c>
      <c r="G1264" s="119" t="n">
        <v>79.71</v>
      </c>
      <c r="H1264" s="113" t="n">
        <v>1000</v>
      </c>
      <c r="I1264" s="114" t="s">
        <v>1430</v>
      </c>
      <c r="J1264" s="120" t="s">
        <v>175</v>
      </c>
      <c r="K1264" s="121" t="s">
        <v>1585</v>
      </c>
      <c r="L1264" s="132" t="s">
        <v>33</v>
      </c>
      <c r="M1264" s="96" t="n">
        <v>93</v>
      </c>
      <c r="N1264" s="97" t="n">
        <f aca="false">(((D1264*G1264)/1000)*E1264)*B1264</f>
        <v>0</v>
      </c>
    </row>
    <row r="1265" customFormat="false" ht="12.75" hidden="false" customHeight="false" outlineLevel="0" collapsed="false">
      <c r="A1265" s="331" t="n">
        <v>40121</v>
      </c>
      <c r="B1265" s="86"/>
      <c r="C1265" s="329" t="s">
        <v>29</v>
      </c>
      <c r="D1265" s="329" t="n">
        <v>1</v>
      </c>
      <c r="E1265" s="340" t="n">
        <v>200</v>
      </c>
      <c r="F1265" s="89" t="n">
        <f aca="false">G1265*130/1000*E1265</f>
        <v>2457.78</v>
      </c>
      <c r="G1265" s="333" t="n">
        <v>94.53</v>
      </c>
      <c r="H1265" s="321" t="n">
        <v>1000</v>
      </c>
      <c r="I1265" s="334" t="s">
        <v>1430</v>
      </c>
      <c r="J1265" s="335" t="s">
        <v>60</v>
      </c>
      <c r="K1265" s="336" t="s">
        <v>226</v>
      </c>
      <c r="L1265" s="337" t="s">
        <v>33</v>
      </c>
      <c r="M1265" s="338" t="n">
        <v>93</v>
      </c>
      <c r="N1265" s="97" t="n">
        <f aca="false">(((D1265*G1265)/1000)*E1265)*B1265</f>
        <v>0</v>
      </c>
    </row>
    <row r="1266" customFormat="false" ht="12.75" hidden="false" customHeight="false" outlineLevel="0" collapsed="false">
      <c r="A1266" s="331" t="n">
        <v>40122</v>
      </c>
      <c r="B1266" s="86"/>
      <c r="C1266" s="329" t="s">
        <v>29</v>
      </c>
      <c r="D1266" s="329" t="n">
        <v>1</v>
      </c>
      <c r="E1266" s="340" t="n">
        <v>200</v>
      </c>
      <c r="F1266" s="89" t="n">
        <f aca="false">G1266*130/1000*E1266</f>
        <v>2457.78</v>
      </c>
      <c r="G1266" s="333" t="n">
        <v>94.53</v>
      </c>
      <c r="H1266" s="321" t="n">
        <v>1000</v>
      </c>
      <c r="I1266" s="334" t="s">
        <v>1430</v>
      </c>
      <c r="J1266" s="335" t="s">
        <v>60</v>
      </c>
      <c r="K1266" s="336" t="s">
        <v>1586</v>
      </c>
      <c r="L1266" s="337" t="s">
        <v>33</v>
      </c>
      <c r="M1266" s="338" t="n">
        <v>93</v>
      </c>
      <c r="N1266" s="97" t="n">
        <f aca="false">(((D1266*G1266)/1000)*E1266)*B1266</f>
        <v>0</v>
      </c>
    </row>
    <row r="1267" customFormat="false" ht="12.75" hidden="false" customHeight="false" outlineLevel="0" collapsed="false">
      <c r="A1267" s="160" t="n">
        <v>40123</v>
      </c>
      <c r="B1267" s="86"/>
      <c r="C1267" s="118" t="s">
        <v>29</v>
      </c>
      <c r="D1267" s="118" t="n">
        <v>1</v>
      </c>
      <c r="E1267" s="153" t="n">
        <v>200</v>
      </c>
      <c r="F1267" s="89" t="n">
        <f aca="false">G1267*130/1000*E1267</f>
        <v>2258.1</v>
      </c>
      <c r="G1267" s="119" t="n">
        <v>86.85</v>
      </c>
      <c r="H1267" s="113" t="n">
        <v>1000</v>
      </c>
      <c r="I1267" s="114" t="s">
        <v>1430</v>
      </c>
      <c r="J1267" s="120" t="s">
        <v>60</v>
      </c>
      <c r="K1267" s="121" t="s">
        <v>230</v>
      </c>
      <c r="L1267" s="132" t="s">
        <v>33</v>
      </c>
      <c r="M1267" s="330" t="n">
        <v>93</v>
      </c>
      <c r="N1267" s="97" t="n">
        <f aca="false">(((D1267*G1267)/1000)*E1267)*B1267</f>
        <v>0</v>
      </c>
    </row>
    <row r="1268" customFormat="false" ht="12.75" hidden="false" customHeight="false" outlineLevel="0" collapsed="false">
      <c r="A1268" s="331" t="n">
        <v>40124</v>
      </c>
      <c r="B1268" s="86"/>
      <c r="C1268" s="329" t="s">
        <v>29</v>
      </c>
      <c r="D1268" s="329" t="n">
        <v>1</v>
      </c>
      <c r="E1268" s="340" t="n">
        <v>200</v>
      </c>
      <c r="F1268" s="89" t="n">
        <f aca="false">G1268*130/1000*E1268</f>
        <v>2457.78</v>
      </c>
      <c r="G1268" s="333" t="n">
        <v>94.53</v>
      </c>
      <c r="H1268" s="321" t="n">
        <v>1000</v>
      </c>
      <c r="I1268" s="334" t="s">
        <v>1430</v>
      </c>
      <c r="J1268" s="335" t="s">
        <v>60</v>
      </c>
      <c r="K1268" s="336" t="s">
        <v>1587</v>
      </c>
      <c r="L1268" s="337" t="s">
        <v>33</v>
      </c>
      <c r="M1268" s="338" t="n">
        <v>93</v>
      </c>
      <c r="N1268" s="97" t="n">
        <f aca="false">(((D1268*G1268)/1000)*E1268)*B1268</f>
        <v>0</v>
      </c>
    </row>
    <row r="1269" customFormat="false" ht="12.75" hidden="false" customHeight="false" outlineLevel="0" collapsed="false">
      <c r="A1269" s="331" t="n">
        <v>40131</v>
      </c>
      <c r="B1269" s="109"/>
      <c r="C1269" s="329" t="s">
        <v>29</v>
      </c>
      <c r="D1269" s="329" t="n">
        <v>1</v>
      </c>
      <c r="E1269" s="340" t="n">
        <v>200</v>
      </c>
      <c r="F1269" s="89" t="n">
        <f aca="false">G1269*130/1000*E1269</f>
        <v>2072.46</v>
      </c>
      <c r="G1269" s="333" t="n">
        <v>79.71</v>
      </c>
      <c r="H1269" s="321" t="n">
        <v>1000</v>
      </c>
      <c r="I1269" s="334" t="s">
        <v>1430</v>
      </c>
      <c r="J1269" s="335" t="s">
        <v>60</v>
      </c>
      <c r="K1269" s="336" t="s">
        <v>1588</v>
      </c>
      <c r="L1269" s="337" t="s">
        <v>33</v>
      </c>
      <c r="M1269" s="338" t="n">
        <v>93</v>
      </c>
      <c r="N1269" s="97" t="n">
        <f aca="false">(((D1269*G1269)/1000)*E1269)*B1269</f>
        <v>0</v>
      </c>
    </row>
    <row r="1270" customFormat="false" ht="12.75" hidden="false" customHeight="false" outlineLevel="0" collapsed="false">
      <c r="A1270" s="331" t="n">
        <v>40132</v>
      </c>
      <c r="B1270" s="109"/>
      <c r="C1270" s="329" t="s">
        <v>29</v>
      </c>
      <c r="D1270" s="329" t="n">
        <v>1</v>
      </c>
      <c r="E1270" s="340" t="n">
        <v>200</v>
      </c>
      <c r="F1270" s="89" t="n">
        <f aca="false">G1270*130/1000*E1270</f>
        <v>2457.78</v>
      </c>
      <c r="G1270" s="333" t="n">
        <v>94.53</v>
      </c>
      <c r="H1270" s="321" t="n">
        <v>1000</v>
      </c>
      <c r="I1270" s="334" t="s">
        <v>1430</v>
      </c>
      <c r="J1270" s="335" t="s">
        <v>60</v>
      </c>
      <c r="K1270" s="343" t="s">
        <v>1589</v>
      </c>
      <c r="L1270" s="337" t="s">
        <v>33</v>
      </c>
      <c r="M1270" s="338" t="n">
        <v>93</v>
      </c>
      <c r="N1270" s="97" t="n">
        <f aca="false">(((D1270*G1270)/1000)*E1270)*B1270</f>
        <v>0</v>
      </c>
    </row>
    <row r="1271" customFormat="false" ht="12.75" hidden="false" customHeight="false" outlineLevel="0" collapsed="false">
      <c r="A1271" s="331" t="n">
        <v>40133</v>
      </c>
      <c r="B1271" s="109"/>
      <c r="C1271" s="329" t="s">
        <v>29</v>
      </c>
      <c r="D1271" s="329" t="n">
        <v>1</v>
      </c>
      <c r="E1271" s="340" t="n">
        <v>200</v>
      </c>
      <c r="F1271" s="89" t="n">
        <f aca="false">G1271*130/1000*E1271</f>
        <v>2657.72</v>
      </c>
      <c r="G1271" s="333" t="n">
        <v>102.22</v>
      </c>
      <c r="H1271" s="321" t="n">
        <v>1000</v>
      </c>
      <c r="I1271" s="334" t="s">
        <v>1430</v>
      </c>
      <c r="J1271" s="335" t="s">
        <v>60</v>
      </c>
      <c r="K1271" s="336" t="s">
        <v>1590</v>
      </c>
      <c r="L1271" s="337" t="s">
        <v>33</v>
      </c>
      <c r="M1271" s="338" t="n">
        <v>93</v>
      </c>
      <c r="N1271" s="97" t="n">
        <f aca="false">(((D1271*G1271)/1000)*E1271)*B1271</f>
        <v>0</v>
      </c>
    </row>
    <row r="1272" customFormat="false" ht="12.75" hidden="false" customHeight="false" outlineLevel="0" collapsed="false">
      <c r="A1272" s="331" t="n">
        <v>40134</v>
      </c>
      <c r="B1272" s="109"/>
      <c r="C1272" s="329" t="s">
        <v>29</v>
      </c>
      <c r="D1272" s="329" t="n">
        <v>1</v>
      </c>
      <c r="E1272" s="340" t="n">
        <v>200</v>
      </c>
      <c r="F1272" s="89" t="n">
        <f aca="false">G1272*130/1000*E1272</f>
        <v>2857.4</v>
      </c>
      <c r="G1272" s="333" t="n">
        <v>109.9</v>
      </c>
      <c r="H1272" s="321" t="n">
        <v>1000</v>
      </c>
      <c r="I1272" s="334" t="s">
        <v>1430</v>
      </c>
      <c r="J1272" s="335" t="s">
        <v>60</v>
      </c>
      <c r="K1272" s="336" t="s">
        <v>1591</v>
      </c>
      <c r="L1272" s="337" t="s">
        <v>33</v>
      </c>
      <c r="M1272" s="338" t="n">
        <v>93</v>
      </c>
      <c r="N1272" s="97" t="n">
        <f aca="false">(((D1272*G1272)/1000)*E1272)*B1272</f>
        <v>0</v>
      </c>
    </row>
    <row r="1273" customFormat="false" ht="12.75" hidden="false" customHeight="false" outlineLevel="0" collapsed="false">
      <c r="A1273" s="331" t="n">
        <v>40151</v>
      </c>
      <c r="B1273" s="109"/>
      <c r="C1273" s="329" t="s">
        <v>29</v>
      </c>
      <c r="D1273" s="329" t="n">
        <v>1</v>
      </c>
      <c r="E1273" s="340" t="n">
        <v>200</v>
      </c>
      <c r="F1273" s="89" t="n">
        <f aca="false">G1273*130/1000*E1273</f>
        <v>2273.7</v>
      </c>
      <c r="G1273" s="333" t="n">
        <v>87.45</v>
      </c>
      <c r="H1273" s="321" t="n">
        <v>1000</v>
      </c>
      <c r="I1273" s="334" t="s">
        <v>1430</v>
      </c>
      <c r="J1273" s="335" t="s">
        <v>71</v>
      </c>
      <c r="K1273" s="336" t="s">
        <v>1592</v>
      </c>
      <c r="L1273" s="337" t="s">
        <v>33</v>
      </c>
      <c r="M1273" s="338" t="n">
        <v>93</v>
      </c>
      <c r="N1273" s="97" t="n">
        <f aca="false">(((D1273*G1273)/1000)*E1273)*B1273</f>
        <v>0</v>
      </c>
    </row>
    <row r="1274" customFormat="false" ht="12.75" hidden="false" customHeight="false" outlineLevel="0" collapsed="false">
      <c r="A1274" s="160" t="n">
        <v>40152</v>
      </c>
      <c r="B1274" s="109"/>
      <c r="C1274" s="118" t="s">
        <v>29</v>
      </c>
      <c r="D1274" s="118" t="n">
        <v>1</v>
      </c>
      <c r="E1274" s="153" t="n">
        <v>200</v>
      </c>
      <c r="F1274" s="89" t="n">
        <f aca="false">G1274*130/1000*E1274</f>
        <v>2457.78</v>
      </c>
      <c r="G1274" s="119" t="n">
        <v>94.53</v>
      </c>
      <c r="H1274" s="113" t="n">
        <v>1000</v>
      </c>
      <c r="I1274" s="114" t="s">
        <v>1430</v>
      </c>
      <c r="J1274" s="120" t="s">
        <v>71</v>
      </c>
      <c r="K1274" s="121" t="s">
        <v>534</v>
      </c>
      <c r="L1274" s="132" t="s">
        <v>33</v>
      </c>
      <c r="M1274" s="330" t="n">
        <v>93</v>
      </c>
      <c r="N1274" s="97" t="n">
        <f aca="false">(((D1274*G1274)/1000)*E1274)*B1274</f>
        <v>0</v>
      </c>
    </row>
    <row r="1275" customFormat="false" ht="12.75" hidden="false" customHeight="false" outlineLevel="0" collapsed="false">
      <c r="A1275" s="331" t="n">
        <v>40153</v>
      </c>
      <c r="B1275" s="109"/>
      <c r="C1275" s="329" t="s">
        <v>29</v>
      </c>
      <c r="D1275" s="329" t="n">
        <v>1</v>
      </c>
      <c r="E1275" s="340" t="n">
        <v>200</v>
      </c>
      <c r="F1275" s="89" t="n">
        <f aca="false">G1275*130/1000*E1275</f>
        <v>2857.4</v>
      </c>
      <c r="G1275" s="333" t="n">
        <v>109.9</v>
      </c>
      <c r="H1275" s="321" t="n">
        <v>1000</v>
      </c>
      <c r="I1275" s="334" t="s">
        <v>1430</v>
      </c>
      <c r="J1275" s="335" t="s">
        <v>71</v>
      </c>
      <c r="K1275" s="336" t="s">
        <v>1593</v>
      </c>
      <c r="L1275" s="337" t="s">
        <v>33</v>
      </c>
      <c r="M1275" s="338" t="n">
        <v>93</v>
      </c>
      <c r="N1275" s="97" t="n">
        <f aca="false">(((D1275*G1275)/1000)*E1275)*B1275</f>
        <v>0</v>
      </c>
    </row>
    <row r="1276" customFormat="false" ht="12.75" hidden="false" customHeight="false" outlineLevel="0" collapsed="false">
      <c r="A1276" s="331" t="n">
        <v>40154</v>
      </c>
      <c r="B1276" s="109"/>
      <c r="C1276" s="329" t="s">
        <v>29</v>
      </c>
      <c r="D1276" s="329" t="n">
        <v>1</v>
      </c>
      <c r="E1276" s="340" t="n">
        <v>200</v>
      </c>
      <c r="F1276" s="89" t="n">
        <f aca="false">G1276*130/1000*E1276</f>
        <v>2457.78</v>
      </c>
      <c r="G1276" s="333" t="n">
        <v>94.53</v>
      </c>
      <c r="H1276" s="321" t="n">
        <v>1000</v>
      </c>
      <c r="I1276" s="334" t="s">
        <v>1430</v>
      </c>
      <c r="J1276" s="335" t="s">
        <v>71</v>
      </c>
      <c r="K1276" s="336" t="s">
        <v>1594</v>
      </c>
      <c r="L1276" s="337" t="s">
        <v>33</v>
      </c>
      <c r="M1276" s="338" t="n">
        <v>93</v>
      </c>
      <c r="N1276" s="97" t="n">
        <f aca="false">(((D1276*G1276)/1000)*E1276)*B1276</f>
        <v>0</v>
      </c>
    </row>
    <row r="1277" customFormat="false" ht="12.75" hidden="false" customHeight="false" outlineLevel="0" collapsed="false">
      <c r="A1277" s="160" t="n">
        <v>40171</v>
      </c>
      <c r="B1277" s="109"/>
      <c r="C1277" s="118" t="s">
        <v>29</v>
      </c>
      <c r="D1277" s="118" t="n">
        <v>1</v>
      </c>
      <c r="E1277" s="153" t="n">
        <v>200</v>
      </c>
      <c r="F1277" s="89" t="n">
        <f aca="false">G1277*130/1000*E1277</f>
        <v>2457.78</v>
      </c>
      <c r="G1277" s="119" t="n">
        <v>94.53</v>
      </c>
      <c r="H1277" s="113" t="n">
        <v>1000</v>
      </c>
      <c r="I1277" s="114" t="s">
        <v>1430</v>
      </c>
      <c r="J1277" s="120" t="s">
        <v>87</v>
      </c>
      <c r="K1277" s="121" t="s">
        <v>283</v>
      </c>
      <c r="L1277" s="132" t="s">
        <v>33</v>
      </c>
      <c r="M1277" s="330" t="n">
        <v>94</v>
      </c>
      <c r="N1277" s="97" t="n">
        <f aca="false">(((D1277*G1277)/1000)*E1277)*B1277</f>
        <v>0</v>
      </c>
    </row>
    <row r="1278" customFormat="false" ht="12.75" hidden="false" customHeight="false" outlineLevel="0" collapsed="false">
      <c r="A1278" s="331" t="n">
        <v>40172</v>
      </c>
      <c r="B1278" s="109"/>
      <c r="C1278" s="329" t="s">
        <v>29</v>
      </c>
      <c r="D1278" s="329" t="n">
        <v>1</v>
      </c>
      <c r="E1278" s="340" t="n">
        <v>200</v>
      </c>
      <c r="F1278" s="89" t="n">
        <f aca="false">G1278*130/1000*E1278</f>
        <v>2857.4</v>
      </c>
      <c r="G1278" s="333" t="n">
        <v>109.9</v>
      </c>
      <c r="H1278" s="321" t="n">
        <v>1000</v>
      </c>
      <c r="I1278" s="334" t="s">
        <v>1430</v>
      </c>
      <c r="J1278" s="335" t="s">
        <v>87</v>
      </c>
      <c r="K1278" s="336" t="s">
        <v>1595</v>
      </c>
      <c r="L1278" s="337" t="s">
        <v>33</v>
      </c>
      <c r="M1278" s="338" t="n">
        <v>94</v>
      </c>
      <c r="N1278" s="97" t="n">
        <f aca="false">(((D1278*G1278)/1000)*E1278)*B1278</f>
        <v>0</v>
      </c>
    </row>
    <row r="1279" customFormat="false" ht="12.75" hidden="false" customHeight="false" outlineLevel="0" collapsed="false">
      <c r="A1279" s="160" t="n">
        <v>40173</v>
      </c>
      <c r="B1279" s="109"/>
      <c r="C1279" s="118" t="s">
        <v>29</v>
      </c>
      <c r="D1279" s="118" t="n">
        <v>1</v>
      </c>
      <c r="E1279" s="153" t="n">
        <v>200</v>
      </c>
      <c r="F1279" s="89" t="n">
        <f aca="false">G1279*130/1000*E1279</f>
        <v>2657.72</v>
      </c>
      <c r="G1279" s="119" t="n">
        <v>102.22</v>
      </c>
      <c r="H1279" s="113" t="n">
        <v>1000</v>
      </c>
      <c r="I1279" s="114" t="s">
        <v>1430</v>
      </c>
      <c r="J1279" s="120" t="s">
        <v>87</v>
      </c>
      <c r="K1279" s="121" t="s">
        <v>275</v>
      </c>
      <c r="L1279" s="132" t="s">
        <v>33</v>
      </c>
      <c r="M1279" s="330" t="n">
        <v>94</v>
      </c>
      <c r="N1279" s="97" t="n">
        <f aca="false">(((D1279*G1279)/1000)*E1279)*B1279</f>
        <v>0</v>
      </c>
    </row>
    <row r="1280" customFormat="false" ht="12.75" hidden="false" customHeight="false" outlineLevel="0" collapsed="false">
      <c r="A1280" s="331" t="n">
        <v>40174</v>
      </c>
      <c r="B1280" s="109"/>
      <c r="C1280" s="329" t="s">
        <v>29</v>
      </c>
      <c r="D1280" s="329" t="n">
        <v>1</v>
      </c>
      <c r="E1280" s="340" t="n">
        <v>200</v>
      </c>
      <c r="F1280" s="89" t="n">
        <f aca="false">G1280*130/1000*E1280</f>
        <v>3057.34</v>
      </c>
      <c r="G1280" s="333" t="n">
        <v>117.59</v>
      </c>
      <c r="H1280" s="321" t="n">
        <v>1000</v>
      </c>
      <c r="I1280" s="334" t="s">
        <v>1430</v>
      </c>
      <c r="J1280" s="335" t="s">
        <v>87</v>
      </c>
      <c r="K1280" s="336" t="s">
        <v>1596</v>
      </c>
      <c r="L1280" s="337" t="s">
        <v>33</v>
      </c>
      <c r="M1280" s="338" t="n">
        <v>94</v>
      </c>
      <c r="N1280" s="97" t="n">
        <f aca="false">(((D1280*G1280)/1000)*E1280)*B1280</f>
        <v>0</v>
      </c>
    </row>
    <row r="1281" customFormat="false" ht="12.75" hidden="false" customHeight="false" outlineLevel="0" collapsed="false">
      <c r="A1281" s="331" t="n">
        <v>40181</v>
      </c>
      <c r="B1281" s="109"/>
      <c r="C1281" s="329" t="s">
        <v>29</v>
      </c>
      <c r="D1281" s="329" t="n">
        <v>1</v>
      </c>
      <c r="E1281" s="340" t="n">
        <v>200</v>
      </c>
      <c r="F1281" s="89" t="n">
        <f aca="false">G1281*130/1000*E1281</f>
        <v>2857.4</v>
      </c>
      <c r="G1281" s="333" t="n">
        <v>109.9</v>
      </c>
      <c r="H1281" s="321" t="n">
        <v>1000</v>
      </c>
      <c r="I1281" s="334" t="s">
        <v>1430</v>
      </c>
      <c r="J1281" s="335" t="s">
        <v>87</v>
      </c>
      <c r="K1281" s="336" t="s">
        <v>922</v>
      </c>
      <c r="L1281" s="337" t="s">
        <v>33</v>
      </c>
      <c r="M1281" s="338" t="n">
        <v>94</v>
      </c>
      <c r="N1281" s="97" t="n">
        <f aca="false">(((D1281*G1281)/1000)*E1281)*B1281</f>
        <v>0</v>
      </c>
    </row>
    <row r="1282" customFormat="false" ht="12.75" hidden="false" customHeight="false" outlineLevel="0" collapsed="false">
      <c r="A1282" s="160" t="n">
        <v>40182</v>
      </c>
      <c r="B1282" s="109"/>
      <c r="C1282" s="118" t="s">
        <v>29</v>
      </c>
      <c r="D1282" s="118" t="n">
        <v>1</v>
      </c>
      <c r="E1282" s="153" t="n">
        <v>200</v>
      </c>
      <c r="F1282" s="89" t="n">
        <f aca="false">G1282*130/1000*E1282</f>
        <v>2657.72</v>
      </c>
      <c r="G1282" s="119" t="n">
        <v>102.22</v>
      </c>
      <c r="H1282" s="113" t="n">
        <v>1000</v>
      </c>
      <c r="I1282" s="114" t="s">
        <v>1430</v>
      </c>
      <c r="J1282" s="120" t="s">
        <v>87</v>
      </c>
      <c r="K1282" s="121" t="s">
        <v>281</v>
      </c>
      <c r="L1282" s="132" t="s">
        <v>33</v>
      </c>
      <c r="M1282" s="330" t="n">
        <v>94</v>
      </c>
      <c r="N1282" s="97" t="n">
        <f aca="false">(((D1282*G1282)/1000)*E1282)*B1282</f>
        <v>0</v>
      </c>
    </row>
    <row r="1283" customFormat="false" ht="12.75" hidden="false" customHeight="false" outlineLevel="0" collapsed="false">
      <c r="A1283" s="331" t="n">
        <v>40183</v>
      </c>
      <c r="B1283" s="109"/>
      <c r="C1283" s="329" t="s">
        <v>29</v>
      </c>
      <c r="D1283" s="329" t="n">
        <v>1</v>
      </c>
      <c r="E1283" s="340" t="n">
        <v>200</v>
      </c>
      <c r="F1283" s="89" t="n">
        <f aca="false">G1283*130/1000*E1283</f>
        <v>2857.4</v>
      </c>
      <c r="G1283" s="333" t="n">
        <v>109.9</v>
      </c>
      <c r="H1283" s="321" t="n">
        <v>1000</v>
      </c>
      <c r="I1283" s="334" t="s">
        <v>1430</v>
      </c>
      <c r="J1283" s="335" t="s">
        <v>87</v>
      </c>
      <c r="K1283" s="336" t="s">
        <v>1597</v>
      </c>
      <c r="L1283" s="337" t="s">
        <v>33</v>
      </c>
      <c r="M1283" s="338" t="n">
        <v>94</v>
      </c>
      <c r="N1283" s="97" t="n">
        <f aca="false">(((D1283*G1283)/1000)*E1283)*B1283</f>
        <v>0</v>
      </c>
    </row>
    <row r="1284" customFormat="false" ht="12.75" hidden="false" customHeight="false" outlineLevel="0" collapsed="false">
      <c r="A1284" s="331" t="n">
        <v>40184</v>
      </c>
      <c r="B1284" s="109"/>
      <c r="C1284" s="329" t="s">
        <v>29</v>
      </c>
      <c r="D1284" s="329" t="n">
        <v>1</v>
      </c>
      <c r="E1284" s="340" t="n">
        <v>200</v>
      </c>
      <c r="F1284" s="89" t="n">
        <f aca="false">G1284*130/1000*E1284</f>
        <v>2857.4</v>
      </c>
      <c r="G1284" s="333" t="n">
        <v>109.9</v>
      </c>
      <c r="H1284" s="321" t="n">
        <v>1000</v>
      </c>
      <c r="I1284" s="334" t="s">
        <v>1430</v>
      </c>
      <c r="J1284" s="335" t="s">
        <v>87</v>
      </c>
      <c r="K1284" s="336" t="s">
        <v>1559</v>
      </c>
      <c r="L1284" s="337" t="s">
        <v>33</v>
      </c>
      <c r="M1284" s="338" t="n">
        <v>94</v>
      </c>
      <c r="N1284" s="97" t="n">
        <f aca="false">(((D1284*G1284)/1000)*E1284)*B1284</f>
        <v>0</v>
      </c>
    </row>
    <row r="1285" customFormat="false" ht="12.75" hidden="false" customHeight="false" outlineLevel="0" collapsed="false">
      <c r="A1285" s="331" t="n">
        <v>40201</v>
      </c>
      <c r="B1285" s="109"/>
      <c r="C1285" s="329" t="s">
        <v>29</v>
      </c>
      <c r="D1285" s="329" t="n">
        <v>1</v>
      </c>
      <c r="E1285" s="340" t="n">
        <v>200</v>
      </c>
      <c r="F1285" s="89" t="n">
        <f aca="false">G1285*130/1000*E1285</f>
        <v>2457.78</v>
      </c>
      <c r="G1285" s="333" t="n">
        <v>94.53</v>
      </c>
      <c r="H1285" s="321" t="n">
        <v>1000</v>
      </c>
      <c r="I1285" s="334" t="s">
        <v>1430</v>
      </c>
      <c r="J1285" s="335" t="s">
        <v>1598</v>
      </c>
      <c r="K1285" s="336" t="s">
        <v>529</v>
      </c>
      <c r="L1285" s="337" t="s">
        <v>33</v>
      </c>
      <c r="M1285" s="338" t="n">
        <v>94</v>
      </c>
      <c r="N1285" s="97" t="n">
        <f aca="false">(((D1285*G1285)/1000)*E1285)*B1285</f>
        <v>0</v>
      </c>
    </row>
    <row r="1286" customFormat="false" ht="12.75" hidden="false" customHeight="false" outlineLevel="0" collapsed="false">
      <c r="A1286" s="331" t="n">
        <v>40202</v>
      </c>
      <c r="B1286" s="109"/>
      <c r="C1286" s="329" t="s">
        <v>29</v>
      </c>
      <c r="D1286" s="329" t="n">
        <v>1</v>
      </c>
      <c r="E1286" s="340" t="n">
        <v>200</v>
      </c>
      <c r="F1286" s="89" t="n">
        <f aca="false">G1286*130/1000*E1286</f>
        <v>2857.4</v>
      </c>
      <c r="G1286" s="333" t="n">
        <v>109.9</v>
      </c>
      <c r="H1286" s="321" t="n">
        <v>1000</v>
      </c>
      <c r="I1286" s="334" t="s">
        <v>1430</v>
      </c>
      <c r="J1286" s="335" t="s">
        <v>1598</v>
      </c>
      <c r="K1286" s="336" t="s">
        <v>1599</v>
      </c>
      <c r="L1286" s="337" t="s">
        <v>33</v>
      </c>
      <c r="M1286" s="338" t="n">
        <v>94</v>
      </c>
      <c r="N1286" s="97" t="n">
        <f aca="false">(((D1286*G1286)/1000)*E1286)*B1286</f>
        <v>0</v>
      </c>
    </row>
    <row r="1287" customFormat="false" ht="12.75" hidden="false" customHeight="false" outlineLevel="0" collapsed="false">
      <c r="A1287" s="331" t="n">
        <v>40203</v>
      </c>
      <c r="B1287" s="109"/>
      <c r="C1287" s="329" t="s">
        <v>29</v>
      </c>
      <c r="D1287" s="329" t="n">
        <v>1</v>
      </c>
      <c r="E1287" s="340" t="n">
        <v>200</v>
      </c>
      <c r="F1287" s="89" t="n">
        <f aca="false">G1287*130/1000*E1287</f>
        <v>2072.46</v>
      </c>
      <c r="G1287" s="333" t="n">
        <v>79.71</v>
      </c>
      <c r="H1287" s="321" t="n">
        <v>1000</v>
      </c>
      <c r="I1287" s="334" t="s">
        <v>1430</v>
      </c>
      <c r="J1287" s="335" t="s">
        <v>1598</v>
      </c>
      <c r="K1287" s="336" t="s">
        <v>1600</v>
      </c>
      <c r="L1287" s="337" t="s">
        <v>33</v>
      </c>
      <c r="M1287" s="338" t="n">
        <v>94</v>
      </c>
      <c r="N1287" s="97" t="n">
        <f aca="false">(((D1287*G1287)/1000)*E1287)*B1287</f>
        <v>0</v>
      </c>
    </row>
    <row r="1288" customFormat="false" ht="12.75" hidden="false" customHeight="false" outlineLevel="0" collapsed="false">
      <c r="A1288" s="331" t="n">
        <v>40204</v>
      </c>
      <c r="B1288" s="109"/>
      <c r="C1288" s="329" t="s">
        <v>29</v>
      </c>
      <c r="D1288" s="329" t="n">
        <v>1</v>
      </c>
      <c r="E1288" s="340" t="n">
        <v>200</v>
      </c>
      <c r="F1288" s="89" t="n">
        <f aca="false">G1288*130/1000*E1288</f>
        <v>2072.46</v>
      </c>
      <c r="G1288" s="333" t="n">
        <v>79.71</v>
      </c>
      <c r="H1288" s="321" t="n">
        <v>1000</v>
      </c>
      <c r="I1288" s="334" t="s">
        <v>1430</v>
      </c>
      <c r="J1288" s="335" t="s">
        <v>1598</v>
      </c>
      <c r="K1288" s="336" t="s">
        <v>1601</v>
      </c>
      <c r="L1288" s="337" t="s">
        <v>33</v>
      </c>
      <c r="M1288" s="338" t="n">
        <v>94</v>
      </c>
      <c r="N1288" s="97" t="n">
        <f aca="false">(((D1288*G1288)/1000)*E1288)*B1288</f>
        <v>0</v>
      </c>
    </row>
    <row r="1289" customFormat="false" ht="12.75" hidden="false" customHeight="false" outlineLevel="0" collapsed="false">
      <c r="A1289" s="331" t="n">
        <v>40211</v>
      </c>
      <c r="B1289" s="109"/>
      <c r="C1289" s="329" t="s">
        <v>29</v>
      </c>
      <c r="D1289" s="329" t="n">
        <v>1</v>
      </c>
      <c r="E1289" s="340" t="n">
        <v>200</v>
      </c>
      <c r="F1289" s="89" t="n">
        <f aca="false">G1289*130/1000*E1289</f>
        <v>2258.1</v>
      </c>
      <c r="G1289" s="333" t="n">
        <v>86.85</v>
      </c>
      <c r="H1289" s="321" t="n">
        <v>1000</v>
      </c>
      <c r="I1289" s="334" t="s">
        <v>1430</v>
      </c>
      <c r="J1289" s="335" t="s">
        <v>1598</v>
      </c>
      <c r="K1289" s="336" t="s">
        <v>1602</v>
      </c>
      <c r="L1289" s="337" t="s">
        <v>33</v>
      </c>
      <c r="M1289" s="338" t="n">
        <v>94</v>
      </c>
      <c r="N1289" s="97" t="n">
        <f aca="false">(((D1289*G1289)/1000)*E1289)*B1289</f>
        <v>0</v>
      </c>
    </row>
    <row r="1290" customFormat="false" ht="12.75" hidden="false" customHeight="false" outlineLevel="0" collapsed="false">
      <c r="A1290" s="331" t="n">
        <v>40212</v>
      </c>
      <c r="B1290" s="109"/>
      <c r="C1290" s="329" t="s">
        <v>29</v>
      </c>
      <c r="D1290" s="329" t="n">
        <v>1</v>
      </c>
      <c r="E1290" s="340" t="n">
        <v>200</v>
      </c>
      <c r="F1290" s="89" t="n">
        <f aca="false">G1290*130/1000*E1290</f>
        <v>2258.1</v>
      </c>
      <c r="G1290" s="333" t="n">
        <v>86.85</v>
      </c>
      <c r="H1290" s="321" t="n">
        <v>1000</v>
      </c>
      <c r="I1290" s="334" t="s">
        <v>1430</v>
      </c>
      <c r="J1290" s="335" t="s">
        <v>1598</v>
      </c>
      <c r="K1290" s="336" t="s">
        <v>259</v>
      </c>
      <c r="L1290" s="337" t="s">
        <v>33</v>
      </c>
      <c r="M1290" s="338" t="n">
        <v>94</v>
      </c>
      <c r="N1290" s="97" t="n">
        <f aca="false">(((D1290*G1290)/1000)*E1290)*B1290</f>
        <v>0</v>
      </c>
    </row>
    <row r="1291" customFormat="false" ht="12.75" hidden="false" customHeight="false" outlineLevel="0" collapsed="false">
      <c r="A1291" s="331" t="n">
        <v>40213</v>
      </c>
      <c r="B1291" s="109"/>
      <c r="C1291" s="329" t="s">
        <v>29</v>
      </c>
      <c r="D1291" s="329" t="n">
        <v>1</v>
      </c>
      <c r="E1291" s="340" t="n">
        <v>200</v>
      </c>
      <c r="F1291" s="89" t="n">
        <f aca="false">G1291*130/1000*E1291</f>
        <v>2072.46</v>
      </c>
      <c r="G1291" s="333" t="n">
        <v>79.71</v>
      </c>
      <c r="H1291" s="321" t="n">
        <v>1000</v>
      </c>
      <c r="I1291" s="334" t="s">
        <v>1430</v>
      </c>
      <c r="J1291" s="335" t="s">
        <v>1598</v>
      </c>
      <c r="K1291" s="336" t="s">
        <v>530</v>
      </c>
      <c r="L1291" s="337" t="s">
        <v>33</v>
      </c>
      <c r="M1291" s="338" t="n">
        <v>94</v>
      </c>
      <c r="N1291" s="97" t="n">
        <f aca="false">(((D1291*G1291)/1000)*E1291)*B1291</f>
        <v>0</v>
      </c>
    </row>
    <row r="1292" customFormat="false" ht="12.75" hidden="false" customHeight="false" outlineLevel="0" collapsed="false">
      <c r="A1292" s="331" t="n">
        <v>40214</v>
      </c>
      <c r="B1292" s="109"/>
      <c r="C1292" s="329" t="s">
        <v>29</v>
      </c>
      <c r="D1292" s="329" t="n">
        <v>1</v>
      </c>
      <c r="E1292" s="340" t="n">
        <v>200</v>
      </c>
      <c r="F1292" s="89" t="n">
        <f aca="false">G1292*130/1000*E1292</f>
        <v>2857.4</v>
      </c>
      <c r="G1292" s="333" t="n">
        <v>109.9</v>
      </c>
      <c r="H1292" s="321" t="n">
        <v>1000</v>
      </c>
      <c r="I1292" s="334" t="s">
        <v>1430</v>
      </c>
      <c r="J1292" s="335" t="s">
        <v>1598</v>
      </c>
      <c r="K1292" s="336" t="s">
        <v>1603</v>
      </c>
      <c r="L1292" s="337" t="s">
        <v>33</v>
      </c>
      <c r="M1292" s="338" t="n">
        <v>94</v>
      </c>
      <c r="N1292" s="97" t="n">
        <f aca="false">(((D1292*G1292)/1000)*E1292)*B1292</f>
        <v>0</v>
      </c>
    </row>
    <row r="1293" customFormat="false" ht="12.75" hidden="false" customHeight="false" outlineLevel="0" collapsed="false">
      <c r="A1293" s="160" t="n">
        <v>40231</v>
      </c>
      <c r="B1293" s="109"/>
      <c r="C1293" s="118" t="s">
        <v>29</v>
      </c>
      <c r="D1293" s="118" t="n">
        <v>1</v>
      </c>
      <c r="E1293" s="153" t="n">
        <v>200</v>
      </c>
      <c r="F1293" s="89" t="n">
        <f aca="false">G1293*130/1000*E1293</f>
        <v>2857.4</v>
      </c>
      <c r="G1293" s="119" t="n">
        <v>109.9</v>
      </c>
      <c r="H1293" s="113" t="n">
        <v>1000</v>
      </c>
      <c r="I1293" s="114" t="s">
        <v>1430</v>
      </c>
      <c r="J1293" s="120" t="s">
        <v>544</v>
      </c>
      <c r="K1293" s="121" t="s">
        <v>1604</v>
      </c>
      <c r="L1293" s="132" t="s">
        <v>33</v>
      </c>
      <c r="M1293" s="330" t="n">
        <v>95</v>
      </c>
      <c r="N1293" s="97" t="n">
        <f aca="false">(((D1293*G1293)/1000)*E1293)*B1293</f>
        <v>0</v>
      </c>
    </row>
    <row r="1294" customFormat="false" ht="12.75" hidden="false" customHeight="false" outlineLevel="0" collapsed="false">
      <c r="A1294" s="331" t="n">
        <v>40232</v>
      </c>
      <c r="B1294" s="109"/>
      <c r="C1294" s="329" t="s">
        <v>29</v>
      </c>
      <c r="D1294" s="329" t="n">
        <v>1</v>
      </c>
      <c r="E1294" s="340" t="n">
        <v>200</v>
      </c>
      <c r="F1294" s="89" t="n">
        <f aca="false">G1294*130/1000*E1294</f>
        <v>2857.4</v>
      </c>
      <c r="G1294" s="333" t="n">
        <v>109.9</v>
      </c>
      <c r="H1294" s="321" t="n">
        <v>1000</v>
      </c>
      <c r="I1294" s="334" t="s">
        <v>1430</v>
      </c>
      <c r="J1294" s="335" t="s">
        <v>544</v>
      </c>
      <c r="K1294" s="336" t="s">
        <v>1605</v>
      </c>
      <c r="L1294" s="337" t="s">
        <v>33</v>
      </c>
      <c r="M1294" s="338" t="n">
        <v>95</v>
      </c>
      <c r="N1294" s="97" t="n">
        <f aca="false">(((D1294*G1294)/1000)*E1294)*B1294</f>
        <v>0</v>
      </c>
    </row>
    <row r="1295" customFormat="false" ht="12.75" hidden="false" customHeight="false" outlineLevel="0" collapsed="false">
      <c r="A1295" s="331" t="n">
        <v>40233</v>
      </c>
      <c r="B1295" s="109"/>
      <c r="C1295" s="329" t="s">
        <v>29</v>
      </c>
      <c r="D1295" s="329" t="n">
        <v>1</v>
      </c>
      <c r="E1295" s="340" t="n">
        <v>200</v>
      </c>
      <c r="F1295" s="89" t="n">
        <f aca="false">G1295*130/1000*E1295</f>
        <v>2072.46</v>
      </c>
      <c r="G1295" s="333" t="n">
        <v>79.71</v>
      </c>
      <c r="H1295" s="321" t="n">
        <v>1000</v>
      </c>
      <c r="I1295" s="334" t="s">
        <v>1430</v>
      </c>
      <c r="J1295" s="335" t="s">
        <v>544</v>
      </c>
      <c r="K1295" s="336" t="s">
        <v>947</v>
      </c>
      <c r="L1295" s="337" t="s">
        <v>33</v>
      </c>
      <c r="M1295" s="338" t="n">
        <v>95</v>
      </c>
      <c r="N1295" s="97" t="n">
        <f aca="false">(((D1295*G1295)/1000)*E1295)*B1295</f>
        <v>0</v>
      </c>
    </row>
    <row r="1296" customFormat="false" ht="12.75" hidden="false" customHeight="false" outlineLevel="0" collapsed="false">
      <c r="A1296" s="331" t="n">
        <v>40234</v>
      </c>
      <c r="B1296" s="109"/>
      <c r="C1296" s="329" t="s">
        <v>29</v>
      </c>
      <c r="D1296" s="329" t="n">
        <v>1</v>
      </c>
      <c r="E1296" s="340" t="n">
        <v>200</v>
      </c>
      <c r="F1296" s="89" t="n">
        <f aca="false">G1296*130/1000*E1296</f>
        <v>2857.4</v>
      </c>
      <c r="G1296" s="333" t="n">
        <v>109.9</v>
      </c>
      <c r="H1296" s="321" t="n">
        <v>1000</v>
      </c>
      <c r="I1296" s="334" t="s">
        <v>1430</v>
      </c>
      <c r="J1296" s="335" t="s">
        <v>544</v>
      </c>
      <c r="K1296" s="336" t="s">
        <v>1606</v>
      </c>
      <c r="L1296" s="337" t="s">
        <v>33</v>
      </c>
      <c r="M1296" s="338" t="n">
        <v>95</v>
      </c>
      <c r="N1296" s="97" t="n">
        <f aca="false">(((D1296*G1296)/1000)*E1296)*B1296</f>
        <v>0</v>
      </c>
    </row>
    <row r="1297" customFormat="false" ht="12.75" hidden="false" customHeight="false" outlineLevel="0" collapsed="false">
      <c r="A1297" s="331" t="n">
        <v>40251</v>
      </c>
      <c r="B1297" s="86"/>
      <c r="C1297" s="329" t="s">
        <v>29</v>
      </c>
      <c r="D1297" s="329" t="n">
        <v>1</v>
      </c>
      <c r="E1297" s="340" t="n">
        <v>200</v>
      </c>
      <c r="F1297" s="89" t="n">
        <f aca="false">G1297*130/1000*E1297</f>
        <v>1883.7</v>
      </c>
      <c r="G1297" s="333" t="n">
        <v>72.45</v>
      </c>
      <c r="H1297" s="321" t="n">
        <v>1000</v>
      </c>
      <c r="I1297" s="334" t="s">
        <v>1430</v>
      </c>
      <c r="J1297" s="335" t="s">
        <v>158</v>
      </c>
      <c r="K1297" s="336" t="s">
        <v>1607</v>
      </c>
      <c r="L1297" s="337" t="s">
        <v>33</v>
      </c>
      <c r="M1297" s="338" t="n">
        <v>95</v>
      </c>
      <c r="N1297" s="97" t="n">
        <f aca="false">(((D1297*G1297)/1000)*E1297)*B1297</f>
        <v>0</v>
      </c>
    </row>
    <row r="1298" customFormat="false" ht="12.75" hidden="false" customHeight="false" outlineLevel="0" collapsed="false">
      <c r="A1298" s="331" t="n">
        <v>40252</v>
      </c>
      <c r="B1298" s="86"/>
      <c r="C1298" s="329" t="s">
        <v>29</v>
      </c>
      <c r="D1298" s="329" t="n">
        <v>1</v>
      </c>
      <c r="E1298" s="340" t="n">
        <v>200</v>
      </c>
      <c r="F1298" s="89" t="n">
        <f aca="false">G1298*130/1000*E1298</f>
        <v>2072.46</v>
      </c>
      <c r="G1298" s="333" t="n">
        <v>79.71</v>
      </c>
      <c r="H1298" s="321" t="n">
        <v>1000</v>
      </c>
      <c r="I1298" s="334" t="s">
        <v>1430</v>
      </c>
      <c r="J1298" s="335" t="s">
        <v>158</v>
      </c>
      <c r="K1298" s="336" t="s">
        <v>1608</v>
      </c>
      <c r="L1298" s="337" t="s">
        <v>33</v>
      </c>
      <c r="M1298" s="338" t="n">
        <v>95</v>
      </c>
      <c r="N1298" s="97" t="n">
        <f aca="false">(((D1298*G1298)/1000)*E1298)*B1298</f>
        <v>0</v>
      </c>
    </row>
    <row r="1299" customFormat="false" ht="12.75" hidden="false" customHeight="false" outlineLevel="0" collapsed="false">
      <c r="A1299" s="331" t="n">
        <v>40253</v>
      </c>
      <c r="B1299" s="86"/>
      <c r="C1299" s="329" t="s">
        <v>29</v>
      </c>
      <c r="D1299" s="329" t="n">
        <v>1</v>
      </c>
      <c r="E1299" s="340" t="n">
        <v>200</v>
      </c>
      <c r="F1299" s="89" t="n">
        <f aca="false">G1299*130/1000*E1299</f>
        <v>2258.1</v>
      </c>
      <c r="G1299" s="333" t="n">
        <v>86.85</v>
      </c>
      <c r="H1299" s="321" t="n">
        <v>1000</v>
      </c>
      <c r="I1299" s="334" t="s">
        <v>1430</v>
      </c>
      <c r="J1299" s="335" t="s">
        <v>158</v>
      </c>
      <c r="K1299" s="336" t="s">
        <v>1609</v>
      </c>
      <c r="L1299" s="337" t="s">
        <v>33</v>
      </c>
      <c r="M1299" s="338" t="n">
        <v>95</v>
      </c>
      <c r="N1299" s="97" t="n">
        <f aca="false">(((D1299*G1299)/1000)*E1299)*B1299</f>
        <v>0</v>
      </c>
    </row>
    <row r="1300" customFormat="false" ht="12.75" hidden="false" customHeight="false" outlineLevel="0" collapsed="false">
      <c r="A1300" s="160" t="n">
        <v>40254</v>
      </c>
      <c r="B1300" s="86"/>
      <c r="C1300" s="118" t="s">
        <v>29</v>
      </c>
      <c r="D1300" s="118" t="n">
        <v>1</v>
      </c>
      <c r="E1300" s="153" t="n">
        <v>200</v>
      </c>
      <c r="F1300" s="89" t="n">
        <f aca="false">G1300*130/1000*E1300</f>
        <v>2072.46</v>
      </c>
      <c r="G1300" s="119" t="n">
        <v>79.71</v>
      </c>
      <c r="H1300" s="113" t="n">
        <v>1000</v>
      </c>
      <c r="I1300" s="114" t="s">
        <v>1430</v>
      </c>
      <c r="J1300" s="120" t="s">
        <v>158</v>
      </c>
      <c r="K1300" s="121" t="s">
        <v>159</v>
      </c>
      <c r="L1300" s="132" t="s">
        <v>33</v>
      </c>
      <c r="M1300" s="330" t="n">
        <v>95</v>
      </c>
      <c r="N1300" s="97" t="n">
        <f aca="false">(((D1300*G1300)/1000)*E1300)*B1300</f>
        <v>0</v>
      </c>
    </row>
    <row r="1301" customFormat="false" ht="12.75" hidden="false" customHeight="false" outlineLevel="0" collapsed="false">
      <c r="A1301" s="331" t="n">
        <v>40271</v>
      </c>
      <c r="B1301" s="86"/>
      <c r="C1301" s="329" t="s">
        <v>29</v>
      </c>
      <c r="D1301" s="329" t="n">
        <v>1</v>
      </c>
      <c r="E1301" s="340" t="n">
        <v>200</v>
      </c>
      <c r="F1301" s="89" t="n">
        <f aca="false">G1301*130/1000*E1301</f>
        <v>2258.1</v>
      </c>
      <c r="G1301" s="333" t="n">
        <v>86.85</v>
      </c>
      <c r="H1301" s="321" t="n">
        <v>1000</v>
      </c>
      <c r="I1301" s="334" t="s">
        <v>1430</v>
      </c>
      <c r="J1301" s="335" t="s">
        <v>1610</v>
      </c>
      <c r="K1301" s="336" t="s">
        <v>1611</v>
      </c>
      <c r="L1301" s="337" t="s">
        <v>33</v>
      </c>
      <c r="M1301" s="338" t="n">
        <v>95</v>
      </c>
      <c r="N1301" s="97" t="n">
        <f aca="false">(((D1301*G1301)/1000)*E1301)*B1301</f>
        <v>0</v>
      </c>
    </row>
    <row r="1302" customFormat="false" ht="12.75" hidden="false" customHeight="false" outlineLevel="0" collapsed="false">
      <c r="A1302" s="160" t="n">
        <v>40272</v>
      </c>
      <c r="B1302" s="86"/>
      <c r="C1302" s="118" t="s">
        <v>29</v>
      </c>
      <c r="D1302" s="118" t="n">
        <v>1</v>
      </c>
      <c r="E1302" s="153" t="n">
        <v>200</v>
      </c>
      <c r="F1302" s="89" t="n">
        <f aca="false">G1302*130/1000*E1302</f>
        <v>2258.1</v>
      </c>
      <c r="G1302" s="119" t="n">
        <v>86.85</v>
      </c>
      <c r="H1302" s="113" t="n">
        <v>1000</v>
      </c>
      <c r="I1302" s="114" t="s">
        <v>1430</v>
      </c>
      <c r="J1302" s="120" t="s">
        <v>1610</v>
      </c>
      <c r="K1302" s="121" t="s">
        <v>466</v>
      </c>
      <c r="L1302" s="132" t="s">
        <v>33</v>
      </c>
      <c r="M1302" s="330" t="n">
        <v>95</v>
      </c>
      <c r="N1302" s="97" t="n">
        <f aca="false">(((D1302*G1302)/1000)*E1302)*B1302</f>
        <v>0</v>
      </c>
    </row>
    <row r="1303" customFormat="false" ht="12.75" hidden="false" customHeight="false" outlineLevel="0" collapsed="false">
      <c r="A1303" s="331" t="n">
        <v>40273</v>
      </c>
      <c r="B1303" s="86"/>
      <c r="C1303" s="329" t="s">
        <v>29</v>
      </c>
      <c r="D1303" s="329" t="n">
        <v>1</v>
      </c>
      <c r="E1303" s="340" t="n">
        <v>200</v>
      </c>
      <c r="F1303" s="89" t="n">
        <f aca="false">G1303*130/1000*E1303</f>
        <v>2258.1</v>
      </c>
      <c r="G1303" s="333" t="n">
        <v>86.85</v>
      </c>
      <c r="H1303" s="321" t="n">
        <v>1000</v>
      </c>
      <c r="I1303" s="334" t="s">
        <v>1430</v>
      </c>
      <c r="J1303" s="335" t="s">
        <v>1610</v>
      </c>
      <c r="K1303" s="336" t="s">
        <v>1612</v>
      </c>
      <c r="L1303" s="337" t="s">
        <v>33</v>
      </c>
      <c r="M1303" s="338" t="n">
        <v>95</v>
      </c>
      <c r="N1303" s="97" t="n">
        <f aca="false">(((D1303*G1303)/1000)*E1303)*B1303</f>
        <v>0</v>
      </c>
    </row>
    <row r="1304" customFormat="false" ht="12.75" hidden="false" customHeight="false" outlineLevel="0" collapsed="false">
      <c r="A1304" s="331" t="n">
        <v>40274</v>
      </c>
      <c r="B1304" s="86"/>
      <c r="C1304" s="329" t="s">
        <v>29</v>
      </c>
      <c r="D1304" s="329" t="n">
        <v>1</v>
      </c>
      <c r="E1304" s="340" t="n">
        <v>200</v>
      </c>
      <c r="F1304" s="89" t="n">
        <f aca="false">G1304*130/1000*E1304</f>
        <v>2258.1</v>
      </c>
      <c r="G1304" s="333" t="n">
        <v>86.85</v>
      </c>
      <c r="H1304" s="321" t="n">
        <v>1000</v>
      </c>
      <c r="I1304" s="334" t="s">
        <v>1430</v>
      </c>
      <c r="J1304" s="335" t="s">
        <v>1610</v>
      </c>
      <c r="K1304" s="336" t="s">
        <v>1613</v>
      </c>
      <c r="L1304" s="337" t="s">
        <v>33</v>
      </c>
      <c r="M1304" s="338" t="n">
        <v>95</v>
      </c>
      <c r="N1304" s="97" t="n">
        <f aca="false">(((D1304*G1304)/1000)*E1304)*B1304</f>
        <v>0</v>
      </c>
    </row>
    <row r="1305" customFormat="false" ht="12.75" hidden="false" customHeight="false" outlineLevel="0" collapsed="false">
      <c r="A1305" s="331" t="n">
        <v>40281</v>
      </c>
      <c r="B1305" s="86"/>
      <c r="C1305" s="329" t="s">
        <v>29</v>
      </c>
      <c r="D1305" s="329" t="n">
        <v>1</v>
      </c>
      <c r="E1305" s="340" t="n">
        <v>200</v>
      </c>
      <c r="F1305" s="89" t="n">
        <f aca="false">G1305*130/1000*E1305</f>
        <v>2258.1</v>
      </c>
      <c r="G1305" s="333" t="n">
        <v>86.85</v>
      </c>
      <c r="H1305" s="321" t="n">
        <v>1000</v>
      </c>
      <c r="I1305" s="334" t="s">
        <v>1430</v>
      </c>
      <c r="J1305" s="335" t="s">
        <v>1610</v>
      </c>
      <c r="K1305" s="336" t="s">
        <v>1614</v>
      </c>
      <c r="L1305" s="337" t="s">
        <v>33</v>
      </c>
      <c r="M1305" s="338" t="n">
        <v>95</v>
      </c>
      <c r="N1305" s="97" t="n">
        <f aca="false">(((D1305*G1305)/1000)*E1305)*B1305</f>
        <v>0</v>
      </c>
    </row>
    <row r="1306" customFormat="false" ht="12.75" hidden="false" customHeight="false" outlineLevel="0" collapsed="false">
      <c r="A1306" s="331" t="n">
        <v>40282</v>
      </c>
      <c r="B1306" s="86"/>
      <c r="C1306" s="329" t="s">
        <v>29</v>
      </c>
      <c r="D1306" s="329" t="n">
        <v>1</v>
      </c>
      <c r="E1306" s="340" t="n">
        <v>200</v>
      </c>
      <c r="F1306" s="89" t="n">
        <f aca="false">G1306*130/1000*E1306</f>
        <v>2072.46</v>
      </c>
      <c r="G1306" s="333" t="n">
        <v>79.71</v>
      </c>
      <c r="H1306" s="321" t="n">
        <v>1000</v>
      </c>
      <c r="I1306" s="334" t="s">
        <v>1430</v>
      </c>
      <c r="J1306" s="335" t="s">
        <v>1610</v>
      </c>
      <c r="K1306" s="336" t="s">
        <v>1615</v>
      </c>
      <c r="L1306" s="337" t="s">
        <v>33</v>
      </c>
      <c r="M1306" s="338" t="n">
        <v>95</v>
      </c>
      <c r="N1306" s="97" t="n">
        <f aca="false">(((D1306*G1306)/1000)*E1306)*B1306</f>
        <v>0</v>
      </c>
    </row>
    <row r="1307" customFormat="false" ht="12.75" hidden="false" customHeight="false" outlineLevel="0" collapsed="false">
      <c r="A1307" s="331" t="n">
        <v>40283</v>
      </c>
      <c r="B1307" s="86"/>
      <c r="C1307" s="329" t="s">
        <v>29</v>
      </c>
      <c r="D1307" s="329" t="n">
        <v>1</v>
      </c>
      <c r="E1307" s="340" t="n">
        <v>200</v>
      </c>
      <c r="F1307" s="89" t="n">
        <f aca="false">G1307*130/1000*E1307</f>
        <v>2258.1</v>
      </c>
      <c r="G1307" s="333" t="n">
        <v>86.85</v>
      </c>
      <c r="H1307" s="321" t="n">
        <v>1000</v>
      </c>
      <c r="I1307" s="334" t="s">
        <v>1430</v>
      </c>
      <c r="J1307" s="335" t="s">
        <v>1616</v>
      </c>
      <c r="K1307" s="336" t="s">
        <v>1617</v>
      </c>
      <c r="L1307" s="337" t="s">
        <v>33</v>
      </c>
      <c r="M1307" s="338" t="n">
        <v>95</v>
      </c>
      <c r="N1307" s="97" t="n">
        <f aca="false">(((D1307*G1307)/1000)*E1307)*B1307</f>
        <v>0</v>
      </c>
    </row>
    <row r="1308" customFormat="false" ht="12.75" hidden="false" customHeight="false" outlineLevel="0" collapsed="false">
      <c r="A1308" s="331" t="n">
        <v>40284</v>
      </c>
      <c r="B1308" s="86"/>
      <c r="C1308" s="329" t="s">
        <v>29</v>
      </c>
      <c r="D1308" s="329" t="n">
        <v>1</v>
      </c>
      <c r="E1308" s="340" t="n">
        <v>200</v>
      </c>
      <c r="F1308" s="89" t="n">
        <f aca="false">G1308*130/1000*E1308</f>
        <v>2857.4</v>
      </c>
      <c r="G1308" s="333" t="n">
        <v>109.9</v>
      </c>
      <c r="H1308" s="321" t="n">
        <v>1000</v>
      </c>
      <c r="I1308" s="334" t="s">
        <v>1430</v>
      </c>
      <c r="J1308" s="335" t="s">
        <v>1610</v>
      </c>
      <c r="K1308" s="336" t="s">
        <v>1618</v>
      </c>
      <c r="L1308" s="337" t="s">
        <v>33</v>
      </c>
      <c r="M1308" s="338" t="n">
        <v>95</v>
      </c>
      <c r="N1308" s="97" t="n">
        <f aca="false">(((D1308*G1308)/1000)*E1308)*B1308</f>
        <v>0</v>
      </c>
    </row>
    <row r="1309" customFormat="false" ht="12.75" hidden="false" customHeight="false" outlineLevel="0" collapsed="false">
      <c r="A1309" s="331" t="n">
        <v>40291</v>
      </c>
      <c r="B1309" s="86"/>
      <c r="C1309" s="329" t="s">
        <v>29</v>
      </c>
      <c r="D1309" s="329" t="n">
        <v>1</v>
      </c>
      <c r="E1309" s="340" t="n">
        <v>200</v>
      </c>
      <c r="F1309" s="89" t="n">
        <f aca="false">G1309*130/1000*E1309</f>
        <v>2258.1</v>
      </c>
      <c r="G1309" s="333" t="n">
        <v>86.85</v>
      </c>
      <c r="H1309" s="321" t="n">
        <v>1000</v>
      </c>
      <c r="I1309" s="334" t="s">
        <v>1430</v>
      </c>
      <c r="J1309" s="335" t="s">
        <v>1610</v>
      </c>
      <c r="K1309" s="336" t="s">
        <v>1619</v>
      </c>
      <c r="L1309" s="337" t="s">
        <v>33</v>
      </c>
      <c r="M1309" s="338" t="n">
        <v>96</v>
      </c>
      <c r="N1309" s="97" t="n">
        <f aca="false">(((D1309*G1309)/1000)*E1309)*B1309</f>
        <v>0</v>
      </c>
    </row>
    <row r="1310" customFormat="false" ht="12.75" hidden="false" customHeight="false" outlineLevel="0" collapsed="false">
      <c r="A1310" s="331" t="n">
        <v>40292</v>
      </c>
      <c r="B1310" s="86"/>
      <c r="C1310" s="329" t="s">
        <v>29</v>
      </c>
      <c r="D1310" s="329" t="n">
        <v>1</v>
      </c>
      <c r="E1310" s="340" t="n">
        <v>200</v>
      </c>
      <c r="F1310" s="89" t="n">
        <f aca="false">G1310*130/1000*E1310</f>
        <v>2457.78</v>
      </c>
      <c r="G1310" s="333" t="n">
        <v>94.53</v>
      </c>
      <c r="H1310" s="321" t="n">
        <v>1000</v>
      </c>
      <c r="I1310" s="334" t="s">
        <v>1430</v>
      </c>
      <c r="J1310" s="335" t="s">
        <v>1610</v>
      </c>
      <c r="K1310" s="336" t="s">
        <v>468</v>
      </c>
      <c r="L1310" s="337" t="s">
        <v>33</v>
      </c>
      <c r="M1310" s="338" t="n">
        <v>96</v>
      </c>
      <c r="N1310" s="97" t="n">
        <f aca="false">(((D1310*G1310)/1000)*E1310)*B1310</f>
        <v>0</v>
      </c>
    </row>
    <row r="1311" customFormat="false" ht="12.75" hidden="false" customHeight="false" outlineLevel="0" collapsed="false">
      <c r="A1311" s="160" t="n">
        <v>40293</v>
      </c>
      <c r="B1311" s="86"/>
      <c r="C1311" s="118" t="s">
        <v>29</v>
      </c>
      <c r="D1311" s="118" t="n">
        <v>1</v>
      </c>
      <c r="E1311" s="153" t="n">
        <v>200</v>
      </c>
      <c r="F1311" s="89" t="n">
        <f aca="false">G1311*130/1000*E1311</f>
        <v>2457.78</v>
      </c>
      <c r="G1311" s="119" t="n">
        <v>94.53</v>
      </c>
      <c r="H1311" s="113" t="n">
        <v>1000</v>
      </c>
      <c r="I1311" s="114" t="s">
        <v>1430</v>
      </c>
      <c r="J1311" s="120" t="s">
        <v>1610</v>
      </c>
      <c r="K1311" s="121" t="s">
        <v>1620</v>
      </c>
      <c r="L1311" s="132" t="s">
        <v>33</v>
      </c>
      <c r="M1311" s="330" t="n">
        <v>96</v>
      </c>
      <c r="N1311" s="97" t="n">
        <f aca="false">(((D1311*G1311)/1000)*E1311)*B1311</f>
        <v>0</v>
      </c>
    </row>
    <row r="1312" customFormat="false" ht="12.75" hidden="false" customHeight="false" outlineLevel="0" collapsed="false">
      <c r="A1312" s="160" t="n">
        <v>40294</v>
      </c>
      <c r="B1312" s="86"/>
      <c r="C1312" s="118" t="s">
        <v>29</v>
      </c>
      <c r="D1312" s="118" t="n">
        <v>1</v>
      </c>
      <c r="E1312" s="153" t="n">
        <v>200</v>
      </c>
      <c r="F1312" s="89" t="n">
        <f aca="false">G1312*130/1000*E1312</f>
        <v>2657.72</v>
      </c>
      <c r="G1312" s="119" t="n">
        <v>102.22</v>
      </c>
      <c r="H1312" s="113" t="n">
        <v>1000</v>
      </c>
      <c r="I1312" s="114" t="s">
        <v>1430</v>
      </c>
      <c r="J1312" s="120" t="s">
        <v>1610</v>
      </c>
      <c r="K1312" s="121" t="s">
        <v>1621</v>
      </c>
      <c r="L1312" s="132" t="s">
        <v>33</v>
      </c>
      <c r="M1312" s="330" t="n">
        <v>96</v>
      </c>
      <c r="N1312" s="97" t="n">
        <f aca="false">(((D1312*G1312)/1000)*E1312)*B1312</f>
        <v>0</v>
      </c>
    </row>
    <row r="1313" customFormat="false" ht="12.75" hidden="false" customHeight="false" outlineLevel="0" collapsed="false">
      <c r="A1313" s="328"/>
      <c r="B1313" s="140"/>
      <c r="C1313" s="141"/>
      <c r="D1313" s="141"/>
      <c r="E1313" s="141"/>
      <c r="F1313" s="89" t="n">
        <f aca="false">G1313*130/1000*E1313</f>
        <v>0</v>
      </c>
      <c r="G1313" s="83"/>
      <c r="H1313" s="224"/>
      <c r="I1313" s="225"/>
      <c r="J1313" s="141"/>
      <c r="K1313" s="80" t="s">
        <v>1428</v>
      </c>
      <c r="L1313" s="227"/>
      <c r="M1313" s="144"/>
      <c r="N1313" s="145" t="s">
        <v>5</v>
      </c>
    </row>
    <row r="1314" customFormat="false" ht="12.75" hidden="false" customHeight="false" outlineLevel="0" collapsed="false">
      <c r="A1314" s="152" t="n">
        <v>40501</v>
      </c>
      <c r="B1314" s="86"/>
      <c r="C1314" s="87" t="s">
        <v>29</v>
      </c>
      <c r="D1314" s="87" t="n">
        <v>1</v>
      </c>
      <c r="E1314" s="88" t="n">
        <v>150</v>
      </c>
      <c r="F1314" s="89" t="n">
        <f aca="false">G1314*130/1000*E1314</f>
        <v>2191.995</v>
      </c>
      <c r="G1314" s="90" t="n">
        <v>112.41</v>
      </c>
      <c r="H1314" s="91" t="n">
        <v>1000</v>
      </c>
      <c r="I1314" s="92" t="s">
        <v>1430</v>
      </c>
      <c r="J1314" s="93" t="s">
        <v>1610</v>
      </c>
      <c r="K1314" s="94" t="s">
        <v>1622</v>
      </c>
      <c r="L1314" s="95" t="s">
        <v>441</v>
      </c>
      <c r="M1314" s="135" t="n">
        <v>96</v>
      </c>
      <c r="N1314" s="97" t="n">
        <f aca="false">(((D1314*G1314)/1000)*E1314)*B1314</f>
        <v>0</v>
      </c>
    </row>
    <row r="1315" customFormat="false" ht="12.75" hidden="false" customHeight="false" outlineLevel="0" collapsed="false">
      <c r="A1315" s="160" t="n">
        <v>40502</v>
      </c>
      <c r="B1315" s="86"/>
      <c r="C1315" s="99" t="s">
        <v>29</v>
      </c>
      <c r="D1315" s="99" t="n">
        <v>1</v>
      </c>
      <c r="E1315" s="88" t="n">
        <v>150</v>
      </c>
      <c r="F1315" s="89" t="n">
        <f aca="false">G1315*130/1000*E1315</f>
        <v>2491.515</v>
      </c>
      <c r="G1315" s="100" t="n">
        <v>127.77</v>
      </c>
      <c r="H1315" s="91" t="n">
        <v>1000</v>
      </c>
      <c r="I1315" s="92" t="s">
        <v>1430</v>
      </c>
      <c r="J1315" s="101" t="s">
        <v>1610</v>
      </c>
      <c r="K1315" s="102" t="s">
        <v>764</v>
      </c>
      <c r="L1315" s="136" t="s">
        <v>441</v>
      </c>
      <c r="M1315" s="135" t="n">
        <v>96</v>
      </c>
      <c r="N1315" s="97" t="n">
        <f aca="false">(((D1315*G1315)/1000)*E1315)*B1315</f>
        <v>0</v>
      </c>
    </row>
    <row r="1316" customFormat="false" ht="12.75" hidden="false" customHeight="false" outlineLevel="0" collapsed="false">
      <c r="A1316" s="160" t="n">
        <v>40503</v>
      </c>
      <c r="B1316" s="86"/>
      <c r="C1316" s="99" t="s">
        <v>29</v>
      </c>
      <c r="D1316" s="99" t="n">
        <v>1</v>
      </c>
      <c r="E1316" s="88" t="n">
        <v>150</v>
      </c>
      <c r="F1316" s="89" t="n">
        <f aca="false">G1316*130/1000*E1316</f>
        <v>2491.515</v>
      </c>
      <c r="G1316" s="100" t="n">
        <v>127.77</v>
      </c>
      <c r="H1316" s="91" t="n">
        <v>1000</v>
      </c>
      <c r="I1316" s="92" t="s">
        <v>1430</v>
      </c>
      <c r="J1316" s="101" t="s">
        <v>1610</v>
      </c>
      <c r="K1316" s="102" t="s">
        <v>1623</v>
      </c>
      <c r="L1316" s="136" t="s">
        <v>441</v>
      </c>
      <c r="M1316" s="135" t="n">
        <v>96</v>
      </c>
      <c r="N1316" s="97" t="n">
        <f aca="false">(((D1316*G1316)/1000)*E1316)*B1316</f>
        <v>0</v>
      </c>
    </row>
    <row r="1317" customFormat="false" ht="12.75" hidden="false" customHeight="false" outlineLevel="0" collapsed="false">
      <c r="A1317" s="160" t="n">
        <v>40504</v>
      </c>
      <c r="B1317" s="86"/>
      <c r="C1317" s="99" t="s">
        <v>29</v>
      </c>
      <c r="D1317" s="99" t="n">
        <v>1</v>
      </c>
      <c r="E1317" s="88" t="n">
        <v>150</v>
      </c>
      <c r="F1317" s="89" t="n">
        <f aca="false">G1317*130/1000*E1317</f>
        <v>2491.515</v>
      </c>
      <c r="G1317" s="100" t="n">
        <v>127.77</v>
      </c>
      <c r="H1317" s="91" t="n">
        <v>1000</v>
      </c>
      <c r="I1317" s="92" t="s">
        <v>1430</v>
      </c>
      <c r="J1317" s="101" t="s">
        <v>1610</v>
      </c>
      <c r="K1317" s="102" t="s">
        <v>56</v>
      </c>
      <c r="L1317" s="136" t="s">
        <v>441</v>
      </c>
      <c r="M1317" s="135" t="n">
        <v>96</v>
      </c>
      <c r="N1317" s="97" t="n">
        <f aca="false">(((D1317*G1317)/1000)*E1317)*B1317</f>
        <v>0</v>
      </c>
    </row>
    <row r="1318" customFormat="false" ht="12.75" hidden="false" customHeight="false" outlineLevel="0" collapsed="false">
      <c r="A1318" s="160" t="n">
        <v>40511</v>
      </c>
      <c r="B1318" s="86"/>
      <c r="C1318" s="99" t="s">
        <v>29</v>
      </c>
      <c r="D1318" s="99" t="n">
        <v>1</v>
      </c>
      <c r="E1318" s="88" t="n">
        <v>150</v>
      </c>
      <c r="F1318" s="89" t="n">
        <f aca="false">G1318*130/1000*E1318</f>
        <v>2491.515</v>
      </c>
      <c r="G1318" s="100" t="n">
        <v>127.77</v>
      </c>
      <c r="H1318" s="91" t="n">
        <v>1000</v>
      </c>
      <c r="I1318" s="92" t="s">
        <v>1430</v>
      </c>
      <c r="J1318" s="101" t="s">
        <v>1610</v>
      </c>
      <c r="K1318" s="102" t="s">
        <v>1624</v>
      </c>
      <c r="L1318" s="136" t="s">
        <v>441</v>
      </c>
      <c r="M1318" s="135" t="n">
        <v>96</v>
      </c>
      <c r="N1318" s="97" t="n">
        <f aca="false">(((D1318*G1318)/1000)*E1318)*B1318</f>
        <v>0</v>
      </c>
    </row>
    <row r="1319" customFormat="false" ht="12.75" hidden="false" customHeight="false" outlineLevel="0" collapsed="false">
      <c r="A1319" s="160" t="n">
        <v>40512</v>
      </c>
      <c r="B1319" s="86"/>
      <c r="C1319" s="99" t="s">
        <v>29</v>
      </c>
      <c r="D1319" s="99" t="n">
        <v>1</v>
      </c>
      <c r="E1319" s="88" t="n">
        <v>150</v>
      </c>
      <c r="F1319" s="89" t="n">
        <f aca="false">G1319*130/1000*E1319</f>
        <v>2191.995</v>
      </c>
      <c r="G1319" s="100" t="n">
        <v>112.41</v>
      </c>
      <c r="H1319" s="91" t="n">
        <v>1000</v>
      </c>
      <c r="I1319" s="92" t="s">
        <v>1430</v>
      </c>
      <c r="J1319" s="101" t="s">
        <v>1610</v>
      </c>
      <c r="K1319" s="102" t="s">
        <v>466</v>
      </c>
      <c r="L1319" s="136" t="s">
        <v>441</v>
      </c>
      <c r="M1319" s="135" t="n">
        <v>96</v>
      </c>
      <c r="N1319" s="97" t="n">
        <f aca="false">(((D1319*G1319)/1000)*E1319)*B1319</f>
        <v>0</v>
      </c>
    </row>
    <row r="1320" customFormat="false" ht="12.75" hidden="false" customHeight="false" outlineLevel="0" collapsed="false">
      <c r="A1320" s="160" t="n">
        <v>40513</v>
      </c>
      <c r="B1320" s="86"/>
      <c r="C1320" s="99" t="s">
        <v>29</v>
      </c>
      <c r="D1320" s="99" t="n">
        <v>1</v>
      </c>
      <c r="E1320" s="88" t="n">
        <v>150</v>
      </c>
      <c r="F1320" s="89" t="n">
        <f aca="false">G1320*130/1000*E1320</f>
        <v>2491.515</v>
      </c>
      <c r="G1320" s="100" t="n">
        <v>127.77</v>
      </c>
      <c r="H1320" s="91" t="n">
        <v>1000</v>
      </c>
      <c r="I1320" s="92" t="s">
        <v>1430</v>
      </c>
      <c r="J1320" s="101" t="s">
        <v>1610</v>
      </c>
      <c r="K1320" s="45" t="s">
        <v>1621</v>
      </c>
      <c r="L1320" s="136" t="s">
        <v>441</v>
      </c>
      <c r="M1320" s="135" t="n">
        <v>96</v>
      </c>
      <c r="N1320" s="97" t="n">
        <f aca="false">(((D1320*G1320)/1000)*E1320)*B1320</f>
        <v>0</v>
      </c>
    </row>
    <row r="1321" customFormat="false" ht="12.75" hidden="false" customHeight="false" outlineLevel="0" collapsed="false">
      <c r="A1321" s="160" t="n">
        <v>40514</v>
      </c>
      <c r="B1321" s="86"/>
      <c r="C1321" s="99" t="s">
        <v>29</v>
      </c>
      <c r="D1321" s="99" t="n">
        <v>1</v>
      </c>
      <c r="E1321" s="88" t="n">
        <v>150</v>
      </c>
      <c r="F1321" s="89" t="n">
        <f aca="false">G1321*130/1000*E1321</f>
        <v>2341.755</v>
      </c>
      <c r="G1321" s="100" t="n">
        <v>120.09</v>
      </c>
      <c r="H1321" s="91" t="n">
        <v>1000</v>
      </c>
      <c r="I1321" s="92" t="s">
        <v>1430</v>
      </c>
      <c r="J1321" s="101" t="s">
        <v>1610</v>
      </c>
      <c r="K1321" s="102" t="s">
        <v>1620</v>
      </c>
      <c r="L1321" s="136" t="s">
        <v>441</v>
      </c>
      <c r="M1321" s="135" t="n">
        <v>96</v>
      </c>
      <c r="N1321" s="97" t="n">
        <f aca="false">(((D1321*G1321)/1000)*E1321)*B1321</f>
        <v>0</v>
      </c>
    </row>
    <row r="1322" customFormat="false" ht="12.75" hidden="false" customHeight="false" outlineLevel="0" collapsed="false">
      <c r="A1322" s="331" t="n">
        <v>40531</v>
      </c>
      <c r="B1322" s="86"/>
      <c r="C1322" s="329" t="s">
        <v>29</v>
      </c>
      <c r="D1322" s="329" t="n">
        <v>1</v>
      </c>
      <c r="E1322" s="332" t="n">
        <v>150</v>
      </c>
      <c r="F1322" s="89" t="n">
        <f aca="false">G1322*130/1000*E1322</f>
        <v>1754.025</v>
      </c>
      <c r="G1322" s="333" t="n">
        <v>89.95</v>
      </c>
      <c r="H1322" s="321" t="n">
        <v>1000</v>
      </c>
      <c r="I1322" s="334" t="s">
        <v>1430</v>
      </c>
      <c r="J1322" s="335" t="s">
        <v>158</v>
      </c>
      <c r="K1322" s="336" t="s">
        <v>1607</v>
      </c>
      <c r="L1322" s="337" t="s">
        <v>441</v>
      </c>
      <c r="M1322" s="341" t="n">
        <v>96</v>
      </c>
      <c r="N1322" s="97" t="n">
        <f aca="false">(((D1322*G1322)/1000)*E1322)*B1322</f>
        <v>0</v>
      </c>
    </row>
    <row r="1323" customFormat="false" ht="12.75" hidden="false" customHeight="false" outlineLevel="0" collapsed="false">
      <c r="A1323" s="331" t="n">
        <v>40532</v>
      </c>
      <c r="B1323" s="86"/>
      <c r="C1323" s="329" t="s">
        <v>29</v>
      </c>
      <c r="D1323" s="329" t="n">
        <v>1</v>
      </c>
      <c r="E1323" s="332" t="n">
        <v>150</v>
      </c>
      <c r="F1323" s="89" t="n">
        <f aca="false">G1323*130/1000*E1323</f>
        <v>1892.28</v>
      </c>
      <c r="G1323" s="333" t="n">
        <v>97.04</v>
      </c>
      <c r="H1323" s="321" t="n">
        <v>1000</v>
      </c>
      <c r="I1323" s="334" t="s">
        <v>1430</v>
      </c>
      <c r="J1323" s="335" t="s">
        <v>158</v>
      </c>
      <c r="K1323" s="336" t="s">
        <v>1608</v>
      </c>
      <c r="L1323" s="337" t="s">
        <v>441</v>
      </c>
      <c r="M1323" s="341" t="n">
        <v>96</v>
      </c>
      <c r="N1323" s="97" t="n">
        <f aca="false">(((D1323*G1323)/1000)*E1323)*B1323</f>
        <v>0</v>
      </c>
    </row>
    <row r="1324" customFormat="false" ht="12.75" hidden="false" customHeight="false" outlineLevel="0" collapsed="false">
      <c r="A1324" s="331" t="n">
        <v>40533</v>
      </c>
      <c r="B1324" s="86"/>
      <c r="C1324" s="329" t="s">
        <v>29</v>
      </c>
      <c r="D1324" s="329" t="n">
        <v>1</v>
      </c>
      <c r="E1324" s="332" t="n">
        <v>150</v>
      </c>
      <c r="F1324" s="89" t="n">
        <f aca="false">G1324*130/1000*E1324</f>
        <v>2056.08</v>
      </c>
      <c r="G1324" s="333" t="n">
        <v>105.44</v>
      </c>
      <c r="H1324" s="321" t="n">
        <v>1000</v>
      </c>
      <c r="I1324" s="334" t="s">
        <v>1430</v>
      </c>
      <c r="J1324" s="335" t="s">
        <v>158</v>
      </c>
      <c r="K1324" s="342" t="s">
        <v>1609</v>
      </c>
      <c r="L1324" s="337" t="s">
        <v>441</v>
      </c>
      <c r="M1324" s="341" t="n">
        <v>96</v>
      </c>
      <c r="N1324" s="97" t="n">
        <f aca="false">(((D1324*G1324)/1000)*E1324)*B1324</f>
        <v>0</v>
      </c>
    </row>
    <row r="1325" customFormat="false" ht="12.75" hidden="false" customHeight="false" outlineLevel="0" collapsed="false">
      <c r="A1325" s="160" t="n">
        <v>40534</v>
      </c>
      <c r="B1325" s="86"/>
      <c r="C1325" s="99" t="s">
        <v>29</v>
      </c>
      <c r="D1325" s="99" t="n">
        <v>1</v>
      </c>
      <c r="E1325" s="88" t="n">
        <v>150</v>
      </c>
      <c r="F1325" s="89" t="n">
        <f aca="false">G1325*130/1000*E1325</f>
        <v>1905.15</v>
      </c>
      <c r="G1325" s="100" t="n">
        <v>97.7</v>
      </c>
      <c r="H1325" s="91" t="n">
        <v>1000</v>
      </c>
      <c r="I1325" s="92" t="s">
        <v>1430</v>
      </c>
      <c r="J1325" s="101" t="s">
        <v>158</v>
      </c>
      <c r="K1325" s="102" t="s">
        <v>159</v>
      </c>
      <c r="L1325" s="136" t="s">
        <v>441</v>
      </c>
      <c r="M1325" s="135" t="n">
        <v>96</v>
      </c>
      <c r="N1325" s="97" t="n">
        <f aca="false">(((D1325*G1325)/1000)*E1325)*B1325</f>
        <v>0</v>
      </c>
    </row>
    <row r="1326" customFormat="false" ht="12.75" hidden="false" customHeight="false" outlineLevel="0" collapsed="false">
      <c r="A1326" s="160" t="n">
        <v>40551</v>
      </c>
      <c r="B1326" s="86"/>
      <c r="C1326" s="99" t="s">
        <v>29</v>
      </c>
      <c r="D1326" s="99" t="n">
        <v>1</v>
      </c>
      <c r="E1326" s="88" t="n">
        <v>150</v>
      </c>
      <c r="F1326" s="89" t="n">
        <f aca="false">G1326*130/1000*E1326</f>
        <v>1905.15</v>
      </c>
      <c r="G1326" s="100" t="n">
        <v>97.7</v>
      </c>
      <c r="H1326" s="91" t="n">
        <v>1000</v>
      </c>
      <c r="I1326" s="92" t="s">
        <v>1430</v>
      </c>
      <c r="J1326" s="101" t="s">
        <v>44</v>
      </c>
      <c r="K1326" s="102" t="s">
        <v>1625</v>
      </c>
      <c r="L1326" s="136" t="s">
        <v>441</v>
      </c>
      <c r="M1326" s="135" t="n">
        <v>97</v>
      </c>
      <c r="N1326" s="97" t="n">
        <f aca="false">(((D1326*G1326)/1000)*E1326)*B1326</f>
        <v>0</v>
      </c>
    </row>
    <row r="1327" customFormat="false" ht="12.75" hidden="false" customHeight="false" outlineLevel="0" collapsed="false">
      <c r="A1327" s="160" t="n">
        <v>40552</v>
      </c>
      <c r="B1327" s="86"/>
      <c r="C1327" s="99" t="s">
        <v>29</v>
      </c>
      <c r="D1327" s="99" t="n">
        <v>1</v>
      </c>
      <c r="E1327" s="88" t="n">
        <v>150</v>
      </c>
      <c r="F1327" s="89" t="n">
        <f aca="false">G1327*130/1000*E1327</f>
        <v>2056.08</v>
      </c>
      <c r="G1327" s="100" t="n">
        <v>105.44</v>
      </c>
      <c r="H1327" s="91" t="n">
        <v>1000</v>
      </c>
      <c r="I1327" s="92" t="s">
        <v>1430</v>
      </c>
      <c r="J1327" s="101" t="s">
        <v>1571</v>
      </c>
      <c r="K1327" s="102" t="s">
        <v>443</v>
      </c>
      <c r="L1327" s="136" t="s">
        <v>441</v>
      </c>
      <c r="M1327" s="135" t="n">
        <v>97</v>
      </c>
      <c r="N1327" s="97" t="n">
        <f aca="false">(((D1327*G1327)/1000)*E1327)*B1327</f>
        <v>0</v>
      </c>
    </row>
    <row r="1328" customFormat="false" ht="12.75" hidden="false" customHeight="false" outlineLevel="0" collapsed="false">
      <c r="A1328" s="160" t="n">
        <v>40553</v>
      </c>
      <c r="B1328" s="86"/>
      <c r="C1328" s="99" t="s">
        <v>29</v>
      </c>
      <c r="D1328" s="99" t="n">
        <v>1</v>
      </c>
      <c r="E1328" s="88" t="n">
        <v>150</v>
      </c>
      <c r="F1328" s="89" t="n">
        <f aca="false">G1328*130/1000*E1328</f>
        <v>2056.08</v>
      </c>
      <c r="G1328" s="100" t="n">
        <v>105.44</v>
      </c>
      <c r="H1328" s="91" t="n">
        <v>1000</v>
      </c>
      <c r="I1328" s="92" t="s">
        <v>1430</v>
      </c>
      <c r="J1328" s="101" t="s">
        <v>1571</v>
      </c>
      <c r="K1328" s="102" t="s">
        <v>151</v>
      </c>
      <c r="L1328" s="136" t="s">
        <v>441</v>
      </c>
      <c r="M1328" s="135" t="n">
        <v>97</v>
      </c>
      <c r="N1328" s="97" t="n">
        <f aca="false">(((D1328*G1328)/1000)*E1328)*B1328</f>
        <v>0</v>
      </c>
    </row>
    <row r="1329" customFormat="false" ht="12.75" hidden="false" customHeight="false" outlineLevel="0" collapsed="false">
      <c r="A1329" s="160" t="n">
        <v>40554</v>
      </c>
      <c r="B1329" s="86"/>
      <c r="C1329" s="99" t="s">
        <v>29</v>
      </c>
      <c r="D1329" s="99" t="n">
        <v>1</v>
      </c>
      <c r="E1329" s="88" t="n">
        <v>150</v>
      </c>
      <c r="F1329" s="89" t="n">
        <f aca="false">G1329*130/1000*E1329</f>
        <v>1905.15</v>
      </c>
      <c r="G1329" s="100" t="n">
        <v>97.7</v>
      </c>
      <c r="H1329" s="91" t="n">
        <v>1000</v>
      </c>
      <c r="I1329" s="92" t="s">
        <v>1430</v>
      </c>
      <c r="J1329" s="101" t="s">
        <v>1571</v>
      </c>
      <c r="K1329" s="102" t="s">
        <v>1626</v>
      </c>
      <c r="L1329" s="136" t="s">
        <v>441</v>
      </c>
      <c r="M1329" s="135" t="n">
        <v>97</v>
      </c>
      <c r="N1329" s="97" t="n">
        <f aca="false">(((D1329*G1329)/1000)*E1329)*B1329</f>
        <v>0</v>
      </c>
    </row>
    <row r="1330" customFormat="false" ht="12.75" hidden="false" customHeight="false" outlineLevel="0" collapsed="false">
      <c r="A1330" s="160" t="n">
        <v>40561</v>
      </c>
      <c r="B1330" s="86"/>
      <c r="C1330" s="99" t="s">
        <v>29</v>
      </c>
      <c r="D1330" s="99" t="n">
        <v>1</v>
      </c>
      <c r="E1330" s="88" t="n">
        <v>150</v>
      </c>
      <c r="F1330" s="89" t="n">
        <f aca="false">G1330*130/1000*E1330</f>
        <v>2056.08</v>
      </c>
      <c r="G1330" s="100" t="n">
        <v>105.44</v>
      </c>
      <c r="H1330" s="91" t="n">
        <v>1000</v>
      </c>
      <c r="I1330" s="92" t="s">
        <v>1430</v>
      </c>
      <c r="J1330" s="101" t="s">
        <v>1571</v>
      </c>
      <c r="K1330" s="102" t="s">
        <v>149</v>
      </c>
      <c r="L1330" s="136" t="s">
        <v>441</v>
      </c>
      <c r="M1330" s="135" t="n">
        <v>97</v>
      </c>
      <c r="N1330" s="97" t="n">
        <f aca="false">(((D1330*G1330)/1000)*E1330)*B1330</f>
        <v>0</v>
      </c>
    </row>
    <row r="1331" customFormat="false" ht="12.75" hidden="false" customHeight="false" outlineLevel="0" collapsed="false">
      <c r="A1331" s="331" t="n">
        <v>40562</v>
      </c>
      <c r="B1331" s="86"/>
      <c r="C1331" s="329" t="s">
        <v>29</v>
      </c>
      <c r="D1331" s="329" t="n">
        <v>1</v>
      </c>
      <c r="E1331" s="332" t="n">
        <v>150</v>
      </c>
      <c r="F1331" s="89" t="n">
        <f aca="false">G1331*130/1000*E1331</f>
        <v>1905.15</v>
      </c>
      <c r="G1331" s="333" t="n">
        <v>97.7</v>
      </c>
      <c r="H1331" s="321" t="n">
        <v>1000</v>
      </c>
      <c r="I1331" s="334" t="s">
        <v>1430</v>
      </c>
      <c r="J1331" s="335" t="s">
        <v>1571</v>
      </c>
      <c r="K1331" s="336" t="s">
        <v>1456</v>
      </c>
      <c r="L1331" s="337" t="s">
        <v>441</v>
      </c>
      <c r="M1331" s="341" t="n">
        <v>97</v>
      </c>
      <c r="N1331" s="97" t="n">
        <f aca="false">(((D1331*G1331)/1000)*E1331)*B1331</f>
        <v>0</v>
      </c>
    </row>
    <row r="1332" customFormat="false" ht="12.75" hidden="false" customHeight="false" outlineLevel="0" collapsed="false">
      <c r="A1332" s="160" t="n">
        <v>40563</v>
      </c>
      <c r="B1332" s="86"/>
      <c r="C1332" s="99" t="s">
        <v>29</v>
      </c>
      <c r="D1332" s="99" t="n">
        <v>1</v>
      </c>
      <c r="E1332" s="88" t="n">
        <v>150</v>
      </c>
      <c r="F1332" s="89" t="n">
        <f aca="false">G1332*130/1000*E1332</f>
        <v>1905.15</v>
      </c>
      <c r="G1332" s="100" t="n">
        <v>97.7</v>
      </c>
      <c r="H1332" s="91" t="n">
        <v>1000</v>
      </c>
      <c r="I1332" s="92" t="s">
        <v>1430</v>
      </c>
      <c r="J1332" s="101" t="s">
        <v>1571</v>
      </c>
      <c r="K1332" s="102" t="s">
        <v>35</v>
      </c>
      <c r="L1332" s="136" t="s">
        <v>441</v>
      </c>
      <c r="M1332" s="135" t="n">
        <v>97</v>
      </c>
      <c r="N1332" s="97" t="n">
        <f aca="false">(((D1332*G1332)/1000)*E1332)*B1332</f>
        <v>0</v>
      </c>
    </row>
    <row r="1333" customFormat="false" ht="12.75" hidden="false" customHeight="false" outlineLevel="0" collapsed="false">
      <c r="A1333" s="160" t="n">
        <v>40564</v>
      </c>
      <c r="B1333" s="86"/>
      <c r="C1333" s="99" t="s">
        <v>29</v>
      </c>
      <c r="D1333" s="99" t="n">
        <v>1</v>
      </c>
      <c r="E1333" s="88" t="n">
        <v>150</v>
      </c>
      <c r="F1333" s="89" t="n">
        <f aca="false">G1333*130/1000*E1333</f>
        <v>1754.025</v>
      </c>
      <c r="G1333" s="100" t="n">
        <v>89.95</v>
      </c>
      <c r="H1333" s="91" t="n">
        <v>1000</v>
      </c>
      <c r="I1333" s="92" t="s">
        <v>1430</v>
      </c>
      <c r="J1333" s="101" t="s">
        <v>1571</v>
      </c>
      <c r="K1333" s="102" t="s">
        <v>32</v>
      </c>
      <c r="L1333" s="136" t="s">
        <v>441</v>
      </c>
      <c r="M1333" s="135" t="n">
        <v>97</v>
      </c>
      <c r="N1333" s="97" t="n">
        <f aca="false">(((D1333*G1333)/1000)*E1333)*B1333</f>
        <v>0</v>
      </c>
    </row>
    <row r="1334" customFormat="false" ht="12.75" hidden="false" customHeight="false" outlineLevel="0" collapsed="false">
      <c r="A1334" s="160" t="n">
        <v>40571</v>
      </c>
      <c r="B1334" s="86"/>
      <c r="C1334" s="99" t="s">
        <v>29</v>
      </c>
      <c r="D1334" s="99" t="n">
        <v>1</v>
      </c>
      <c r="E1334" s="88" t="n">
        <v>150</v>
      </c>
      <c r="F1334" s="89" t="n">
        <f aca="false">G1334*130/1000*E1334</f>
        <v>1754.025</v>
      </c>
      <c r="G1334" s="100" t="n">
        <v>89.95</v>
      </c>
      <c r="H1334" s="91" t="n">
        <v>1000</v>
      </c>
      <c r="I1334" s="92" t="s">
        <v>1430</v>
      </c>
      <c r="J1334" s="101" t="s">
        <v>1571</v>
      </c>
      <c r="K1334" s="102" t="s">
        <v>757</v>
      </c>
      <c r="L1334" s="136" t="s">
        <v>441</v>
      </c>
      <c r="M1334" s="135" t="n">
        <v>97</v>
      </c>
      <c r="N1334" s="97" t="n">
        <f aca="false">(((D1334*G1334)/1000)*E1334)*B1334</f>
        <v>0</v>
      </c>
    </row>
    <row r="1335" customFormat="false" ht="12.75" hidden="false" customHeight="false" outlineLevel="0" collapsed="false">
      <c r="A1335" s="160" t="n">
        <v>40572</v>
      </c>
      <c r="B1335" s="86"/>
      <c r="C1335" s="99" t="s">
        <v>29</v>
      </c>
      <c r="D1335" s="99" t="n">
        <v>1</v>
      </c>
      <c r="E1335" s="88" t="n">
        <v>150</v>
      </c>
      <c r="F1335" s="89" t="n">
        <f aca="false">G1335*130/1000*E1335</f>
        <v>2191.995</v>
      </c>
      <c r="G1335" s="100" t="n">
        <v>112.41</v>
      </c>
      <c r="H1335" s="91" t="n">
        <v>1000</v>
      </c>
      <c r="I1335" s="92" t="s">
        <v>1430</v>
      </c>
      <c r="J1335" s="101" t="s">
        <v>1571</v>
      </c>
      <c r="K1335" s="102" t="s">
        <v>755</v>
      </c>
      <c r="L1335" s="136" t="s">
        <v>441</v>
      </c>
      <c r="M1335" s="135" t="n">
        <v>97</v>
      </c>
      <c r="N1335" s="97" t="n">
        <f aca="false">(((D1335*G1335)/1000)*E1335)*B1335</f>
        <v>0</v>
      </c>
    </row>
    <row r="1336" customFormat="false" ht="12.75" hidden="false" customHeight="false" outlineLevel="0" collapsed="false">
      <c r="A1336" s="160" t="n">
        <v>40573</v>
      </c>
      <c r="B1336" s="86"/>
      <c r="C1336" s="99" t="s">
        <v>29</v>
      </c>
      <c r="D1336" s="99" t="n">
        <v>1</v>
      </c>
      <c r="E1336" s="88" t="n">
        <v>150</v>
      </c>
      <c r="F1336" s="89" t="n">
        <f aca="false">G1336*130/1000*E1336</f>
        <v>1905.15</v>
      </c>
      <c r="G1336" s="100" t="n">
        <v>97.7</v>
      </c>
      <c r="H1336" s="91" t="n">
        <v>1000</v>
      </c>
      <c r="I1336" s="92" t="s">
        <v>1430</v>
      </c>
      <c r="J1336" s="101" t="s">
        <v>1571</v>
      </c>
      <c r="K1336" s="102" t="s">
        <v>1627</v>
      </c>
      <c r="L1336" s="136" t="s">
        <v>441</v>
      </c>
      <c r="M1336" s="135" t="n">
        <v>97</v>
      </c>
      <c r="N1336" s="97" t="n">
        <f aca="false">(((D1336*G1336)/1000)*E1336)*B1336</f>
        <v>0</v>
      </c>
    </row>
    <row r="1337" customFormat="false" ht="12.75" hidden="false" customHeight="false" outlineLevel="0" collapsed="false">
      <c r="A1337" s="331" t="n">
        <v>40574</v>
      </c>
      <c r="B1337" s="86"/>
      <c r="C1337" s="329" t="s">
        <v>29</v>
      </c>
      <c r="D1337" s="329" t="n">
        <v>1</v>
      </c>
      <c r="E1337" s="332" t="n">
        <v>150</v>
      </c>
      <c r="F1337" s="89" t="n">
        <f aca="false">G1337*130/1000*E1337</f>
        <v>2056.08</v>
      </c>
      <c r="G1337" s="333" t="n">
        <v>105.44</v>
      </c>
      <c r="H1337" s="321" t="n">
        <v>1000</v>
      </c>
      <c r="I1337" s="334" t="s">
        <v>1430</v>
      </c>
      <c r="J1337" s="335" t="s">
        <v>1571</v>
      </c>
      <c r="K1337" s="336" t="s">
        <v>1628</v>
      </c>
      <c r="L1337" s="337" t="s">
        <v>441</v>
      </c>
      <c r="M1337" s="341" t="n">
        <v>97</v>
      </c>
      <c r="N1337" s="97" t="n">
        <f aca="false">(((D1337*G1337)/1000)*E1337)*B1337</f>
        <v>0</v>
      </c>
    </row>
    <row r="1338" customFormat="false" ht="12.75" hidden="false" customHeight="false" outlineLevel="0" collapsed="false">
      <c r="A1338" s="160" t="n">
        <v>40591</v>
      </c>
      <c r="B1338" s="86"/>
      <c r="C1338" s="87" t="s">
        <v>29</v>
      </c>
      <c r="D1338" s="87" t="n">
        <v>1</v>
      </c>
      <c r="E1338" s="88" t="n">
        <v>150</v>
      </c>
      <c r="F1338" s="89" t="n">
        <f aca="false">G1338*130/1000*E1338</f>
        <v>2042.04</v>
      </c>
      <c r="G1338" s="100" t="n">
        <v>104.72</v>
      </c>
      <c r="H1338" s="91" t="n">
        <v>1000</v>
      </c>
      <c r="I1338" s="92" t="s">
        <v>1430</v>
      </c>
      <c r="J1338" s="101" t="s">
        <v>39</v>
      </c>
      <c r="K1338" s="102" t="s">
        <v>1574</v>
      </c>
      <c r="L1338" s="136" t="s">
        <v>441</v>
      </c>
      <c r="M1338" s="135" t="n">
        <v>97</v>
      </c>
      <c r="N1338" s="97" t="n">
        <f aca="false">(((D1338*G1338)/1000)*E1338)*B1338</f>
        <v>0</v>
      </c>
    </row>
    <row r="1339" customFormat="false" ht="12.75" hidden="false" customHeight="false" outlineLevel="0" collapsed="false">
      <c r="A1339" s="160" t="n">
        <v>40592</v>
      </c>
      <c r="B1339" s="86"/>
      <c r="C1339" s="99" t="s">
        <v>29</v>
      </c>
      <c r="D1339" s="99" t="n">
        <v>1</v>
      </c>
      <c r="E1339" s="88" t="n">
        <v>150</v>
      </c>
      <c r="F1339" s="89" t="n">
        <f aca="false">G1339*130/1000*E1339</f>
        <v>2042.04</v>
      </c>
      <c r="G1339" s="100" t="n">
        <v>104.72</v>
      </c>
      <c r="H1339" s="91" t="n">
        <v>1000</v>
      </c>
      <c r="I1339" s="92" t="s">
        <v>1430</v>
      </c>
      <c r="J1339" s="101" t="s">
        <v>39</v>
      </c>
      <c r="K1339" s="102" t="s">
        <v>40</v>
      </c>
      <c r="L1339" s="136" t="s">
        <v>441</v>
      </c>
      <c r="M1339" s="135" t="n">
        <v>97</v>
      </c>
      <c r="N1339" s="97" t="n">
        <f aca="false">(((D1339*G1339)/1000)*E1339)*B1339</f>
        <v>0</v>
      </c>
    </row>
    <row r="1340" customFormat="false" ht="12.75" hidden="false" customHeight="false" outlineLevel="0" collapsed="false">
      <c r="A1340" s="160" t="n">
        <v>40593</v>
      </c>
      <c r="B1340" s="86"/>
      <c r="C1340" s="99" t="s">
        <v>29</v>
      </c>
      <c r="D1340" s="99" t="n">
        <v>1</v>
      </c>
      <c r="E1340" s="88" t="n">
        <v>150</v>
      </c>
      <c r="F1340" s="89" t="n">
        <f aca="false">G1340*130/1000*E1340</f>
        <v>2042.04</v>
      </c>
      <c r="G1340" s="100" t="n">
        <v>104.72</v>
      </c>
      <c r="H1340" s="91" t="n">
        <v>1000</v>
      </c>
      <c r="I1340" s="92" t="s">
        <v>1430</v>
      </c>
      <c r="J1340" s="101" t="s">
        <v>39</v>
      </c>
      <c r="K1340" s="102" t="s">
        <v>173</v>
      </c>
      <c r="L1340" s="136" t="s">
        <v>441</v>
      </c>
      <c r="M1340" s="135" t="n">
        <v>97</v>
      </c>
      <c r="N1340" s="97" t="n">
        <f aca="false">(((D1340*G1340)/1000)*E1340)*B1340</f>
        <v>0</v>
      </c>
    </row>
    <row r="1341" customFormat="false" ht="12.75" hidden="false" customHeight="false" outlineLevel="0" collapsed="false">
      <c r="A1341" s="160" t="n">
        <v>40594</v>
      </c>
      <c r="B1341" s="86"/>
      <c r="C1341" s="99" t="s">
        <v>29</v>
      </c>
      <c r="D1341" s="99" t="n">
        <v>1</v>
      </c>
      <c r="E1341" s="88" t="n">
        <v>150</v>
      </c>
      <c r="F1341" s="89" t="n">
        <f aca="false">G1341*130/1000*E1341</f>
        <v>1905.15</v>
      </c>
      <c r="G1341" s="100" t="n">
        <v>97.7</v>
      </c>
      <c r="H1341" s="91" t="n">
        <v>1000</v>
      </c>
      <c r="I1341" s="92" t="s">
        <v>1430</v>
      </c>
      <c r="J1341" s="101" t="s">
        <v>39</v>
      </c>
      <c r="K1341" s="102" t="s">
        <v>456</v>
      </c>
      <c r="L1341" s="136" t="s">
        <v>441</v>
      </c>
      <c r="M1341" s="135" t="n">
        <v>97</v>
      </c>
      <c r="N1341" s="97" t="n">
        <f aca="false">(((D1341*G1341)/1000)*E1341)*B1341</f>
        <v>0</v>
      </c>
    </row>
    <row r="1342" customFormat="false" ht="12.75" hidden="false" customHeight="false" outlineLevel="0" collapsed="false">
      <c r="A1342" s="160" t="n">
        <v>40601</v>
      </c>
      <c r="B1342" s="86"/>
      <c r="C1342" s="99" t="s">
        <v>29</v>
      </c>
      <c r="D1342" s="99" t="n">
        <v>1</v>
      </c>
      <c r="E1342" s="88" t="n">
        <v>150</v>
      </c>
      <c r="F1342" s="89" t="n">
        <f aca="false">G1342*130/1000*E1342</f>
        <v>2191.995</v>
      </c>
      <c r="G1342" s="100" t="n">
        <v>112.41</v>
      </c>
      <c r="H1342" s="91" t="n">
        <v>1000</v>
      </c>
      <c r="I1342" s="92" t="s">
        <v>1430</v>
      </c>
      <c r="J1342" s="101" t="s">
        <v>44</v>
      </c>
      <c r="K1342" s="102" t="s">
        <v>218</v>
      </c>
      <c r="L1342" s="136" t="s">
        <v>441</v>
      </c>
      <c r="M1342" s="135" t="n">
        <v>98</v>
      </c>
      <c r="N1342" s="97" t="n">
        <f aca="false">(((D1342*G1342)/1000)*E1342)*B1342</f>
        <v>0</v>
      </c>
    </row>
    <row r="1343" customFormat="false" ht="12.75" hidden="false" customHeight="false" outlineLevel="0" collapsed="false">
      <c r="A1343" s="160" t="n">
        <v>40602</v>
      </c>
      <c r="B1343" s="86"/>
      <c r="C1343" s="99" t="s">
        <v>29</v>
      </c>
      <c r="D1343" s="99" t="n">
        <v>1</v>
      </c>
      <c r="E1343" s="88" t="n">
        <v>150</v>
      </c>
      <c r="F1343" s="89" t="n">
        <f aca="false">G1343*130/1000*E1343</f>
        <v>2191.995</v>
      </c>
      <c r="G1343" s="100" t="n">
        <v>112.41</v>
      </c>
      <c r="H1343" s="91" t="n">
        <v>1000</v>
      </c>
      <c r="I1343" s="92" t="s">
        <v>1430</v>
      </c>
      <c r="J1343" s="101" t="s">
        <v>44</v>
      </c>
      <c r="K1343" s="102" t="s">
        <v>1629</v>
      </c>
      <c r="L1343" s="136" t="s">
        <v>441</v>
      </c>
      <c r="M1343" s="135" t="n">
        <v>98</v>
      </c>
      <c r="N1343" s="97" t="n">
        <f aca="false">(((D1343*G1343)/1000)*E1343)*B1343</f>
        <v>0</v>
      </c>
    </row>
    <row r="1344" customFormat="false" ht="12.75" hidden="false" customHeight="false" outlineLevel="0" collapsed="false">
      <c r="A1344" s="160" t="n">
        <v>40603</v>
      </c>
      <c r="B1344" s="86"/>
      <c r="C1344" s="99" t="s">
        <v>29</v>
      </c>
      <c r="D1344" s="99" t="n">
        <v>1</v>
      </c>
      <c r="E1344" s="88" t="n">
        <v>150</v>
      </c>
      <c r="F1344" s="89" t="n">
        <f aca="false">G1344*130/1000*E1344</f>
        <v>2191.995</v>
      </c>
      <c r="G1344" s="100" t="n">
        <v>112.41</v>
      </c>
      <c r="H1344" s="91" t="n">
        <v>1000</v>
      </c>
      <c r="I1344" s="92" t="s">
        <v>1430</v>
      </c>
      <c r="J1344" s="101" t="s">
        <v>44</v>
      </c>
      <c r="K1344" s="102" t="s">
        <v>222</v>
      </c>
      <c r="L1344" s="136" t="s">
        <v>441</v>
      </c>
      <c r="M1344" s="135" t="n">
        <v>98</v>
      </c>
      <c r="N1344" s="97" t="n">
        <f aca="false">(((D1344*G1344)/1000)*E1344)*B1344</f>
        <v>0</v>
      </c>
    </row>
    <row r="1345" customFormat="false" ht="12.75" hidden="false" customHeight="false" outlineLevel="0" collapsed="false">
      <c r="A1345" s="160" t="n">
        <v>40604</v>
      </c>
      <c r="B1345" s="86"/>
      <c r="C1345" s="99" t="s">
        <v>29</v>
      </c>
      <c r="D1345" s="99" t="n">
        <v>1</v>
      </c>
      <c r="E1345" s="88" t="n">
        <v>150</v>
      </c>
      <c r="F1345" s="89" t="n">
        <f aca="false">G1345*130/1000*E1345</f>
        <v>2341.755</v>
      </c>
      <c r="G1345" s="100" t="n">
        <v>120.09</v>
      </c>
      <c r="H1345" s="91" t="n">
        <v>1000</v>
      </c>
      <c r="I1345" s="92" t="s">
        <v>1430</v>
      </c>
      <c r="J1345" s="101" t="s">
        <v>44</v>
      </c>
      <c r="K1345" s="102" t="s">
        <v>224</v>
      </c>
      <c r="L1345" s="136" t="s">
        <v>441</v>
      </c>
      <c r="M1345" s="135" t="n">
        <v>98</v>
      </c>
      <c r="N1345" s="97" t="n">
        <f aca="false">(((D1345*G1345)/1000)*E1345)*B1345</f>
        <v>0</v>
      </c>
    </row>
    <row r="1346" customFormat="false" ht="12.75" hidden="false" customHeight="false" outlineLevel="0" collapsed="false">
      <c r="A1346" s="331" t="n">
        <v>40611</v>
      </c>
      <c r="B1346" s="86"/>
      <c r="C1346" s="329" t="s">
        <v>29</v>
      </c>
      <c r="D1346" s="329" t="n">
        <v>1</v>
      </c>
      <c r="E1346" s="332" t="n">
        <v>150</v>
      </c>
      <c r="F1346" s="89" t="n">
        <f aca="false">G1346*130/1000*E1346</f>
        <v>2056.08</v>
      </c>
      <c r="G1346" s="333" t="n">
        <v>105.44</v>
      </c>
      <c r="H1346" s="321" t="n">
        <v>1000</v>
      </c>
      <c r="I1346" s="334" t="s">
        <v>1430</v>
      </c>
      <c r="J1346" s="335" t="s">
        <v>44</v>
      </c>
      <c r="K1346" s="336" t="s">
        <v>1575</v>
      </c>
      <c r="L1346" s="337" t="s">
        <v>441</v>
      </c>
      <c r="M1346" s="338" t="n">
        <v>98</v>
      </c>
      <c r="N1346" s="97" t="n">
        <f aca="false">(((D1346*G1346)/1000)*E1346)*B1346</f>
        <v>0</v>
      </c>
    </row>
    <row r="1347" customFormat="false" ht="12.75" hidden="false" customHeight="false" outlineLevel="0" collapsed="false">
      <c r="A1347" s="160" t="n">
        <v>40612</v>
      </c>
      <c r="B1347" s="86"/>
      <c r="C1347" s="99" t="s">
        <v>29</v>
      </c>
      <c r="D1347" s="99" t="n">
        <v>1</v>
      </c>
      <c r="E1347" s="88" t="n">
        <v>150</v>
      </c>
      <c r="F1347" s="89" t="n">
        <f aca="false">G1347*130/1000*E1347</f>
        <v>1905.15</v>
      </c>
      <c r="G1347" s="100" t="n">
        <v>97.7</v>
      </c>
      <c r="H1347" s="91" t="n">
        <v>1000</v>
      </c>
      <c r="I1347" s="92" t="s">
        <v>1430</v>
      </c>
      <c r="J1347" s="101" t="s">
        <v>44</v>
      </c>
      <c r="K1347" s="102" t="s">
        <v>1435</v>
      </c>
      <c r="L1347" s="136" t="s">
        <v>441</v>
      </c>
      <c r="M1347" s="228" t="n">
        <v>98</v>
      </c>
      <c r="N1347" s="97" t="n">
        <f aca="false">(((D1347*G1347)/1000)*E1347)*B1347</f>
        <v>0</v>
      </c>
    </row>
    <row r="1348" customFormat="false" ht="12.75" hidden="false" customHeight="false" outlineLevel="0" collapsed="false">
      <c r="A1348" s="160" t="n">
        <v>40613</v>
      </c>
      <c r="B1348" s="86"/>
      <c r="C1348" s="99" t="s">
        <v>29</v>
      </c>
      <c r="D1348" s="99" t="n">
        <v>1</v>
      </c>
      <c r="E1348" s="88" t="n">
        <v>150</v>
      </c>
      <c r="F1348" s="89" t="n">
        <f aca="false">G1348*130/1000*E1348</f>
        <v>2056.08</v>
      </c>
      <c r="G1348" s="100" t="n">
        <v>105.44</v>
      </c>
      <c r="H1348" s="91" t="n">
        <v>1000</v>
      </c>
      <c r="I1348" s="92" t="s">
        <v>1430</v>
      </c>
      <c r="J1348" s="101" t="s">
        <v>44</v>
      </c>
      <c r="K1348" s="102" t="s">
        <v>856</v>
      </c>
      <c r="L1348" s="136" t="s">
        <v>441</v>
      </c>
      <c r="M1348" s="228" t="n">
        <v>98</v>
      </c>
      <c r="N1348" s="97" t="n">
        <f aca="false">(((D1348*G1348)/1000)*E1348)*B1348</f>
        <v>0</v>
      </c>
    </row>
    <row r="1349" customFormat="false" ht="12.75" hidden="false" customHeight="false" outlineLevel="0" collapsed="false">
      <c r="A1349" s="331" t="n">
        <v>40614</v>
      </c>
      <c r="B1349" s="86"/>
      <c r="C1349" s="329" t="s">
        <v>29</v>
      </c>
      <c r="D1349" s="329" t="n">
        <v>1</v>
      </c>
      <c r="E1349" s="332" t="n">
        <v>150</v>
      </c>
      <c r="F1349" s="89" t="n">
        <f aca="false">G1349*130/1000*E1349</f>
        <v>2056.08</v>
      </c>
      <c r="G1349" s="333" t="n">
        <v>105.44</v>
      </c>
      <c r="H1349" s="321" t="n">
        <v>1000</v>
      </c>
      <c r="I1349" s="334" t="s">
        <v>1430</v>
      </c>
      <c r="J1349" s="335" t="s">
        <v>44</v>
      </c>
      <c r="K1349" s="336" t="s">
        <v>1576</v>
      </c>
      <c r="L1349" s="337" t="s">
        <v>441</v>
      </c>
      <c r="M1349" s="338" t="n">
        <v>98</v>
      </c>
      <c r="N1349" s="97" t="n">
        <f aca="false">(((D1349*G1349)/1000)*E1349)*B1349</f>
        <v>0</v>
      </c>
    </row>
    <row r="1350" customFormat="false" ht="12.75" hidden="false" customHeight="false" outlineLevel="0" collapsed="false">
      <c r="A1350" s="160" t="n">
        <v>40621</v>
      </c>
      <c r="B1350" s="86"/>
      <c r="C1350" s="99" t="s">
        <v>29</v>
      </c>
      <c r="D1350" s="99" t="n">
        <v>1</v>
      </c>
      <c r="E1350" s="88" t="n">
        <v>150</v>
      </c>
      <c r="F1350" s="89" t="n">
        <f aca="false">G1350*130/1000*E1350</f>
        <v>2056.08</v>
      </c>
      <c r="G1350" s="100" t="n">
        <v>105.44</v>
      </c>
      <c r="H1350" s="91" t="n">
        <v>1000</v>
      </c>
      <c r="I1350" s="92" t="s">
        <v>1430</v>
      </c>
      <c r="J1350" s="101" t="s">
        <v>44</v>
      </c>
      <c r="K1350" s="102" t="s">
        <v>484</v>
      </c>
      <c r="L1350" s="136" t="s">
        <v>441</v>
      </c>
      <c r="M1350" s="228" t="n">
        <v>98</v>
      </c>
      <c r="N1350" s="97" t="n">
        <f aca="false">(((D1350*G1350)/1000)*E1350)*B1350</f>
        <v>0</v>
      </c>
    </row>
    <row r="1351" customFormat="false" ht="12.75" hidden="false" customHeight="false" outlineLevel="0" collapsed="false">
      <c r="A1351" s="160" t="n">
        <v>40622</v>
      </c>
      <c r="B1351" s="86"/>
      <c r="C1351" s="99" t="s">
        <v>29</v>
      </c>
      <c r="D1351" s="99" t="n">
        <v>1</v>
      </c>
      <c r="E1351" s="88" t="n">
        <v>150</v>
      </c>
      <c r="F1351" s="89" t="n">
        <f aca="false">G1351*130/1000*E1351</f>
        <v>1905.15</v>
      </c>
      <c r="G1351" s="100" t="n">
        <v>97.7</v>
      </c>
      <c r="H1351" s="91" t="n">
        <v>1000</v>
      </c>
      <c r="I1351" s="92" t="s">
        <v>1430</v>
      </c>
      <c r="J1351" s="101" t="s">
        <v>44</v>
      </c>
      <c r="K1351" s="102" t="s">
        <v>1233</v>
      </c>
      <c r="L1351" s="136" t="s">
        <v>441</v>
      </c>
      <c r="M1351" s="228" t="n">
        <v>98</v>
      </c>
      <c r="N1351" s="97" t="n">
        <f aca="false">(((D1351*G1351)/1000)*E1351)*B1351</f>
        <v>0</v>
      </c>
    </row>
    <row r="1352" customFormat="false" ht="12.75" hidden="false" customHeight="false" outlineLevel="0" collapsed="false">
      <c r="A1352" s="160" t="n">
        <v>40623</v>
      </c>
      <c r="B1352" s="86"/>
      <c r="C1352" s="99" t="s">
        <v>29</v>
      </c>
      <c r="D1352" s="99" t="n">
        <v>1</v>
      </c>
      <c r="E1352" s="88" t="n">
        <v>150</v>
      </c>
      <c r="F1352" s="89" t="n">
        <f aca="false">G1352*130/1000*E1352</f>
        <v>2042.04</v>
      </c>
      <c r="G1352" s="100" t="n">
        <v>104.72</v>
      </c>
      <c r="H1352" s="91" t="n">
        <v>1000</v>
      </c>
      <c r="I1352" s="92" t="s">
        <v>1430</v>
      </c>
      <c r="J1352" s="101" t="s">
        <v>44</v>
      </c>
      <c r="K1352" s="102" t="s">
        <v>483</v>
      </c>
      <c r="L1352" s="136" t="s">
        <v>441</v>
      </c>
      <c r="M1352" s="228" t="n">
        <v>98</v>
      </c>
      <c r="N1352" s="97" t="n">
        <f aca="false">(((D1352*G1352)/1000)*E1352)*B1352</f>
        <v>0</v>
      </c>
    </row>
    <row r="1353" customFormat="false" ht="12.75" hidden="false" customHeight="false" outlineLevel="0" collapsed="false">
      <c r="A1353" s="160" t="n">
        <v>40624</v>
      </c>
      <c r="B1353" s="86"/>
      <c r="C1353" s="99" t="s">
        <v>29</v>
      </c>
      <c r="D1353" s="99" t="n">
        <v>1</v>
      </c>
      <c r="E1353" s="88" t="n">
        <v>150</v>
      </c>
      <c r="F1353" s="89" t="n">
        <f aca="false">G1353*130/1000*E1353</f>
        <v>2042.04</v>
      </c>
      <c r="G1353" s="100" t="n">
        <v>104.72</v>
      </c>
      <c r="H1353" s="91" t="n">
        <v>1000</v>
      </c>
      <c r="I1353" s="92" t="s">
        <v>1430</v>
      </c>
      <c r="J1353" s="101" t="s">
        <v>44</v>
      </c>
      <c r="K1353" s="102" t="s">
        <v>1630</v>
      </c>
      <c r="L1353" s="136" t="s">
        <v>441</v>
      </c>
      <c r="M1353" s="228" t="n">
        <v>98</v>
      </c>
      <c r="N1353" s="97" t="n">
        <f aca="false">(((D1353*G1353)/1000)*E1353)*B1353</f>
        <v>0</v>
      </c>
    </row>
    <row r="1354" customFormat="false" ht="12.75" hidden="false" customHeight="false" outlineLevel="0" collapsed="false">
      <c r="A1354" s="160" t="n">
        <v>40631</v>
      </c>
      <c r="B1354" s="86"/>
      <c r="C1354" s="99" t="s">
        <v>29</v>
      </c>
      <c r="D1354" s="99" t="n">
        <v>1</v>
      </c>
      <c r="E1354" s="88" t="n">
        <v>150</v>
      </c>
      <c r="F1354" s="89" t="n">
        <f aca="false">G1354*130/1000*E1354</f>
        <v>1905.15</v>
      </c>
      <c r="G1354" s="100" t="n">
        <v>97.7</v>
      </c>
      <c r="H1354" s="91" t="n">
        <v>1000</v>
      </c>
      <c r="I1354" s="92" t="s">
        <v>1430</v>
      </c>
      <c r="J1354" s="101" t="s">
        <v>44</v>
      </c>
      <c r="K1354" s="102" t="s">
        <v>804</v>
      </c>
      <c r="L1354" s="136" t="s">
        <v>441</v>
      </c>
      <c r="M1354" s="228" t="n">
        <v>98</v>
      </c>
      <c r="N1354" s="97" t="n">
        <f aca="false">(((D1354*G1354)/1000)*E1354)*B1354</f>
        <v>0</v>
      </c>
    </row>
    <row r="1355" customFormat="false" ht="12.75" hidden="false" customHeight="false" outlineLevel="0" collapsed="false">
      <c r="A1355" s="331" t="n">
        <v>40632</v>
      </c>
      <c r="B1355" s="86"/>
      <c r="C1355" s="329" t="s">
        <v>29</v>
      </c>
      <c r="D1355" s="329" t="n">
        <v>1</v>
      </c>
      <c r="E1355" s="332" t="n">
        <v>150</v>
      </c>
      <c r="F1355" s="89" t="n">
        <f aca="false">G1355*130/1000*E1355</f>
        <v>2191.995</v>
      </c>
      <c r="G1355" s="333" t="n">
        <v>112.41</v>
      </c>
      <c r="H1355" s="321" t="n">
        <v>1000</v>
      </c>
      <c r="I1355" s="334" t="s">
        <v>1430</v>
      </c>
      <c r="J1355" s="335" t="s">
        <v>44</v>
      </c>
      <c r="K1355" s="336" t="s">
        <v>1631</v>
      </c>
      <c r="L1355" s="337" t="s">
        <v>441</v>
      </c>
      <c r="M1355" s="338" t="n">
        <v>98</v>
      </c>
      <c r="N1355" s="97" t="n">
        <f aca="false">(((D1355*G1355)/1000)*E1355)*B1355</f>
        <v>0</v>
      </c>
    </row>
    <row r="1356" customFormat="false" ht="12.75" hidden="false" customHeight="false" outlineLevel="0" collapsed="false">
      <c r="A1356" s="331" t="n">
        <v>40633</v>
      </c>
      <c r="B1356" s="86"/>
      <c r="C1356" s="329" t="s">
        <v>29</v>
      </c>
      <c r="D1356" s="329" t="n">
        <v>1</v>
      </c>
      <c r="E1356" s="332" t="n">
        <v>150</v>
      </c>
      <c r="F1356" s="89" t="n">
        <f aca="false">G1356*130/1000*E1356</f>
        <v>2191.995</v>
      </c>
      <c r="G1356" s="333" t="n">
        <v>112.41</v>
      </c>
      <c r="H1356" s="321" t="n">
        <v>1000</v>
      </c>
      <c r="I1356" s="334" t="s">
        <v>1430</v>
      </c>
      <c r="J1356" s="335" t="s">
        <v>44</v>
      </c>
      <c r="K1356" s="336" t="s">
        <v>495</v>
      </c>
      <c r="L1356" s="337" t="s">
        <v>441</v>
      </c>
      <c r="M1356" s="338" t="n">
        <v>98</v>
      </c>
      <c r="N1356" s="97" t="n">
        <f aca="false">(((D1356*G1356)/1000)*E1356)*B1356</f>
        <v>0</v>
      </c>
    </row>
    <row r="1357" customFormat="false" ht="12.75" hidden="false" customHeight="false" outlineLevel="0" collapsed="false">
      <c r="A1357" s="331" t="n">
        <v>40634</v>
      </c>
      <c r="B1357" s="86"/>
      <c r="C1357" s="329" t="s">
        <v>29</v>
      </c>
      <c r="D1357" s="329" t="n">
        <v>1</v>
      </c>
      <c r="E1357" s="332" t="n">
        <v>150</v>
      </c>
      <c r="F1357" s="89" t="n">
        <f aca="false">G1357*130/1000*E1357</f>
        <v>1905.15</v>
      </c>
      <c r="G1357" s="333" t="n">
        <v>97.7</v>
      </c>
      <c r="H1357" s="321" t="n">
        <v>1000</v>
      </c>
      <c r="I1357" s="334" t="s">
        <v>1430</v>
      </c>
      <c r="J1357" s="335" t="s">
        <v>44</v>
      </c>
      <c r="K1357" s="336" t="s">
        <v>1438</v>
      </c>
      <c r="L1357" s="337" t="s">
        <v>441</v>
      </c>
      <c r="M1357" s="338" t="n">
        <v>98</v>
      </c>
      <c r="N1357" s="97" t="n">
        <f aca="false">(((D1357*G1357)/1000)*E1357)*B1357</f>
        <v>0</v>
      </c>
    </row>
    <row r="1358" customFormat="false" ht="12.75" hidden="false" customHeight="false" outlineLevel="0" collapsed="false">
      <c r="A1358" s="160" t="n">
        <v>40641</v>
      </c>
      <c r="B1358" s="86"/>
      <c r="C1358" s="99" t="s">
        <v>29</v>
      </c>
      <c r="D1358" s="99" t="n">
        <v>1</v>
      </c>
      <c r="E1358" s="88" t="n">
        <v>150</v>
      </c>
      <c r="F1358" s="89" t="n">
        <f aca="false">G1358*130/1000*E1358</f>
        <v>2056.08</v>
      </c>
      <c r="G1358" s="100" t="n">
        <v>105.44</v>
      </c>
      <c r="H1358" s="91" t="n">
        <v>1000</v>
      </c>
      <c r="I1358" s="92" t="s">
        <v>1430</v>
      </c>
      <c r="J1358" s="101" t="s">
        <v>44</v>
      </c>
      <c r="K1358" s="102" t="s">
        <v>1579</v>
      </c>
      <c r="L1358" s="136" t="s">
        <v>441</v>
      </c>
      <c r="M1358" s="228" t="n">
        <v>99</v>
      </c>
      <c r="N1358" s="97" t="n">
        <f aca="false">(((D1358*G1358)/1000)*E1358)*B1358</f>
        <v>0</v>
      </c>
    </row>
    <row r="1359" customFormat="false" ht="12.75" hidden="false" customHeight="false" outlineLevel="0" collapsed="false">
      <c r="A1359" s="331" t="n">
        <v>40642</v>
      </c>
      <c r="B1359" s="86"/>
      <c r="C1359" s="329" t="s">
        <v>29</v>
      </c>
      <c r="D1359" s="329" t="n">
        <v>1</v>
      </c>
      <c r="E1359" s="332" t="n">
        <v>150</v>
      </c>
      <c r="F1359" s="89" t="n">
        <f aca="false">G1359*130/1000*E1359</f>
        <v>2042.04</v>
      </c>
      <c r="G1359" s="333" t="n">
        <v>104.72</v>
      </c>
      <c r="H1359" s="321" t="n">
        <v>1000</v>
      </c>
      <c r="I1359" s="334" t="s">
        <v>1430</v>
      </c>
      <c r="J1359" s="335" t="s">
        <v>44</v>
      </c>
      <c r="K1359" s="336" t="s">
        <v>192</v>
      </c>
      <c r="L1359" s="337" t="s">
        <v>441</v>
      </c>
      <c r="M1359" s="338" t="n">
        <v>99</v>
      </c>
      <c r="N1359" s="97" t="n">
        <f aca="false">(((D1359*G1359)/1000)*E1359)*B1359</f>
        <v>0</v>
      </c>
    </row>
    <row r="1360" customFormat="false" ht="12.75" hidden="false" customHeight="false" outlineLevel="0" collapsed="false">
      <c r="A1360" s="331" t="n">
        <v>40643</v>
      </c>
      <c r="B1360" s="86"/>
      <c r="C1360" s="329" t="s">
        <v>29</v>
      </c>
      <c r="D1360" s="329" t="n">
        <v>1</v>
      </c>
      <c r="E1360" s="332" t="n">
        <v>150</v>
      </c>
      <c r="F1360" s="89" t="n">
        <f aca="false">G1360*130/1000*E1360</f>
        <v>2056.08</v>
      </c>
      <c r="G1360" s="333" t="n">
        <v>105.44</v>
      </c>
      <c r="H1360" s="321" t="n">
        <v>1000</v>
      </c>
      <c r="I1360" s="334" t="s">
        <v>1430</v>
      </c>
      <c r="J1360" s="335" t="s">
        <v>44</v>
      </c>
      <c r="K1360" s="336" t="s">
        <v>1580</v>
      </c>
      <c r="L1360" s="337" t="s">
        <v>441</v>
      </c>
      <c r="M1360" s="338" t="n">
        <v>99</v>
      </c>
      <c r="N1360" s="97" t="n">
        <f aca="false">(((D1360*G1360)/1000)*E1360)*B1360</f>
        <v>0</v>
      </c>
    </row>
    <row r="1361" customFormat="false" ht="12.75" hidden="false" customHeight="false" outlineLevel="0" collapsed="false">
      <c r="A1361" s="331" t="n">
        <v>40644</v>
      </c>
      <c r="B1361" s="86"/>
      <c r="C1361" s="329" t="s">
        <v>29</v>
      </c>
      <c r="D1361" s="329" t="n">
        <v>1</v>
      </c>
      <c r="E1361" s="332" t="n">
        <v>150</v>
      </c>
      <c r="F1361" s="89" t="n">
        <f aca="false">G1361*130/1000*E1361</f>
        <v>2056.08</v>
      </c>
      <c r="G1361" s="333" t="n">
        <v>105.44</v>
      </c>
      <c r="H1361" s="321" t="n">
        <v>1000</v>
      </c>
      <c r="I1361" s="334" t="s">
        <v>1430</v>
      </c>
      <c r="J1361" s="335" t="s">
        <v>44</v>
      </c>
      <c r="K1361" s="336" t="s">
        <v>783</v>
      </c>
      <c r="L1361" s="337" t="s">
        <v>441</v>
      </c>
      <c r="M1361" s="338" t="n">
        <v>99</v>
      </c>
      <c r="N1361" s="97" t="n">
        <f aca="false">(((D1361*G1361)/1000)*E1361)*B1361</f>
        <v>0</v>
      </c>
    </row>
    <row r="1362" customFormat="false" ht="12.75" hidden="false" customHeight="false" outlineLevel="0" collapsed="false">
      <c r="A1362" s="160" t="n">
        <v>40651</v>
      </c>
      <c r="B1362" s="86"/>
      <c r="C1362" s="99" t="s">
        <v>29</v>
      </c>
      <c r="D1362" s="99" t="n">
        <v>1</v>
      </c>
      <c r="E1362" s="88" t="n">
        <v>150</v>
      </c>
      <c r="F1362" s="89" t="n">
        <f aca="false">G1362*130/1000*E1362</f>
        <v>2056.08</v>
      </c>
      <c r="G1362" s="100" t="n">
        <v>105.44</v>
      </c>
      <c r="H1362" s="91" t="n">
        <v>1000</v>
      </c>
      <c r="I1362" s="92" t="s">
        <v>1430</v>
      </c>
      <c r="J1362" s="101" t="s">
        <v>44</v>
      </c>
      <c r="K1362" s="102" t="s">
        <v>212</v>
      </c>
      <c r="L1362" s="136" t="s">
        <v>441</v>
      </c>
      <c r="M1362" s="228" t="n">
        <v>99</v>
      </c>
      <c r="N1362" s="97" t="n">
        <f aca="false">(((D1362*G1362)/1000)*E1362)*B1362</f>
        <v>0</v>
      </c>
    </row>
    <row r="1363" customFormat="false" ht="12.75" hidden="false" customHeight="false" outlineLevel="0" collapsed="false">
      <c r="A1363" s="160" t="n">
        <v>40652</v>
      </c>
      <c r="B1363" s="86"/>
      <c r="C1363" s="99" t="s">
        <v>29</v>
      </c>
      <c r="D1363" s="99" t="n">
        <v>1</v>
      </c>
      <c r="E1363" s="88" t="n">
        <v>150</v>
      </c>
      <c r="F1363" s="89" t="n">
        <f aca="false">G1363*130/1000*E1363</f>
        <v>2341.755</v>
      </c>
      <c r="G1363" s="100" t="n">
        <v>120.09</v>
      </c>
      <c r="H1363" s="91" t="n">
        <v>1000</v>
      </c>
      <c r="I1363" s="92" t="s">
        <v>1430</v>
      </c>
      <c r="J1363" s="101" t="s">
        <v>44</v>
      </c>
      <c r="K1363" s="102" t="s">
        <v>1632</v>
      </c>
      <c r="L1363" s="136" t="s">
        <v>441</v>
      </c>
      <c r="M1363" s="228" t="n">
        <v>99</v>
      </c>
      <c r="N1363" s="97" t="n">
        <f aca="false">(((D1363*G1363)/1000)*E1363)*B1363</f>
        <v>0</v>
      </c>
    </row>
    <row r="1364" customFormat="false" ht="12.75" hidden="false" customHeight="false" outlineLevel="0" collapsed="false">
      <c r="A1364" s="331" t="n">
        <v>40653</v>
      </c>
      <c r="B1364" s="86"/>
      <c r="C1364" s="329" t="s">
        <v>29</v>
      </c>
      <c r="D1364" s="329" t="n">
        <v>1</v>
      </c>
      <c r="E1364" s="332" t="n">
        <v>150</v>
      </c>
      <c r="F1364" s="89" t="n">
        <f aca="false">G1364*130/1000*E1364</f>
        <v>2191.995</v>
      </c>
      <c r="G1364" s="333" t="n">
        <v>112.41</v>
      </c>
      <c r="H1364" s="321" t="n">
        <v>1000</v>
      </c>
      <c r="I1364" s="334" t="s">
        <v>1430</v>
      </c>
      <c r="J1364" s="335" t="s">
        <v>44</v>
      </c>
      <c r="K1364" s="336" t="s">
        <v>798</v>
      </c>
      <c r="L1364" s="337" t="s">
        <v>441</v>
      </c>
      <c r="M1364" s="338" t="n">
        <v>99</v>
      </c>
      <c r="N1364" s="97" t="n">
        <f aca="false">(((D1364*G1364)/1000)*E1364)*B1364</f>
        <v>0</v>
      </c>
    </row>
    <row r="1365" customFormat="false" ht="12.75" hidden="false" customHeight="false" outlineLevel="0" collapsed="false">
      <c r="A1365" s="160" t="n">
        <v>40654</v>
      </c>
      <c r="B1365" s="86"/>
      <c r="C1365" s="99" t="s">
        <v>29</v>
      </c>
      <c r="D1365" s="99" t="n">
        <v>1</v>
      </c>
      <c r="E1365" s="88" t="n">
        <v>150</v>
      </c>
      <c r="F1365" s="89" t="n">
        <f aca="false">G1365*130/1000*E1365</f>
        <v>2056.08</v>
      </c>
      <c r="G1365" s="100" t="n">
        <v>105.44</v>
      </c>
      <c r="H1365" s="91" t="n">
        <v>1000</v>
      </c>
      <c r="I1365" s="92" t="s">
        <v>1430</v>
      </c>
      <c r="J1365" s="101" t="s">
        <v>44</v>
      </c>
      <c r="K1365" s="102" t="s">
        <v>503</v>
      </c>
      <c r="L1365" s="136" t="s">
        <v>441</v>
      </c>
      <c r="M1365" s="228" t="n">
        <v>99</v>
      </c>
      <c r="N1365" s="97" t="n">
        <f aca="false">(((D1365*G1365)/1000)*E1365)*B1365</f>
        <v>0</v>
      </c>
    </row>
    <row r="1366" customFormat="false" ht="12.75" hidden="false" customHeight="false" outlineLevel="0" collapsed="false">
      <c r="A1366" s="331" t="n">
        <v>40661</v>
      </c>
      <c r="B1366" s="86"/>
      <c r="C1366" s="329" t="s">
        <v>29</v>
      </c>
      <c r="D1366" s="329" t="n">
        <v>1</v>
      </c>
      <c r="E1366" s="332" t="n">
        <v>150</v>
      </c>
      <c r="F1366" s="89" t="n">
        <f aca="false">G1366*130/1000*E1366</f>
        <v>1905.15</v>
      </c>
      <c r="G1366" s="333" t="n">
        <v>97.7</v>
      </c>
      <c r="H1366" s="321" t="n">
        <v>1000</v>
      </c>
      <c r="I1366" s="334" t="s">
        <v>1430</v>
      </c>
      <c r="J1366" s="335" t="s">
        <v>44</v>
      </c>
      <c r="K1366" s="336" t="s">
        <v>183</v>
      </c>
      <c r="L1366" s="337" t="s">
        <v>441</v>
      </c>
      <c r="M1366" s="338" t="n">
        <v>99</v>
      </c>
      <c r="N1366" s="97" t="n">
        <f aca="false">(((D1366*G1366)/1000)*E1366)*B1366</f>
        <v>0</v>
      </c>
    </row>
    <row r="1367" customFormat="false" ht="12.75" hidden="false" customHeight="false" outlineLevel="0" collapsed="false">
      <c r="A1367" s="331" t="n">
        <v>40662</v>
      </c>
      <c r="B1367" s="86"/>
      <c r="C1367" s="329" t="s">
        <v>29</v>
      </c>
      <c r="D1367" s="329" t="n">
        <v>1</v>
      </c>
      <c r="E1367" s="332" t="n">
        <v>150</v>
      </c>
      <c r="F1367" s="89" t="n">
        <f aca="false">G1367*130/1000*E1367</f>
        <v>2207.01</v>
      </c>
      <c r="G1367" s="333" t="n">
        <v>113.18</v>
      </c>
      <c r="H1367" s="321" t="n">
        <v>1000</v>
      </c>
      <c r="I1367" s="334" t="s">
        <v>1430</v>
      </c>
      <c r="J1367" s="335" t="s">
        <v>44</v>
      </c>
      <c r="K1367" s="336" t="s">
        <v>1581</v>
      </c>
      <c r="L1367" s="337" t="s">
        <v>441</v>
      </c>
      <c r="M1367" s="338" t="n">
        <v>99</v>
      </c>
      <c r="N1367" s="97" t="n">
        <f aca="false">(((D1367*G1367)/1000)*E1367)*B1367</f>
        <v>0</v>
      </c>
    </row>
    <row r="1368" customFormat="false" ht="12.75" hidden="false" customHeight="false" outlineLevel="0" collapsed="false">
      <c r="A1368" s="331" t="n">
        <v>40663</v>
      </c>
      <c r="B1368" s="86"/>
      <c r="C1368" s="329" t="s">
        <v>29</v>
      </c>
      <c r="D1368" s="329" t="n">
        <v>1</v>
      </c>
      <c r="E1368" s="332" t="n">
        <v>150</v>
      </c>
      <c r="F1368" s="89" t="n">
        <f aca="false">G1368*130/1000*E1368</f>
        <v>1754.025</v>
      </c>
      <c r="G1368" s="333" t="n">
        <v>89.95</v>
      </c>
      <c r="H1368" s="321" t="n">
        <v>1000</v>
      </c>
      <c r="I1368" s="334" t="s">
        <v>1430</v>
      </c>
      <c r="J1368" s="335" t="s">
        <v>44</v>
      </c>
      <c r="K1368" s="336" t="s">
        <v>1582</v>
      </c>
      <c r="L1368" s="337" t="s">
        <v>441</v>
      </c>
      <c r="M1368" s="338" t="n">
        <v>99</v>
      </c>
      <c r="N1368" s="97" t="n">
        <f aca="false">(((D1368*G1368)/1000)*E1368)*B1368</f>
        <v>0</v>
      </c>
    </row>
    <row r="1369" customFormat="false" ht="12.75" hidden="false" customHeight="false" outlineLevel="0" collapsed="false">
      <c r="A1369" s="331" t="n">
        <v>40664</v>
      </c>
      <c r="B1369" s="86"/>
      <c r="C1369" s="329" t="s">
        <v>29</v>
      </c>
      <c r="D1369" s="329" t="n">
        <v>1</v>
      </c>
      <c r="E1369" s="332" t="n">
        <v>150</v>
      </c>
      <c r="F1369" s="89" t="n">
        <f aca="false">G1369*130/1000*E1369</f>
        <v>1905.15</v>
      </c>
      <c r="G1369" s="333" t="n">
        <v>97.7</v>
      </c>
      <c r="H1369" s="321" t="n">
        <v>1000</v>
      </c>
      <c r="I1369" s="334" t="s">
        <v>1430</v>
      </c>
      <c r="J1369" s="335" t="s">
        <v>44</v>
      </c>
      <c r="K1369" s="336" t="s">
        <v>478</v>
      </c>
      <c r="L1369" s="337" t="s">
        <v>441</v>
      </c>
      <c r="M1369" s="338" t="n">
        <v>99</v>
      </c>
      <c r="N1369" s="97" t="n">
        <f aca="false">(((D1369*G1369)/1000)*E1369)*B1369</f>
        <v>0</v>
      </c>
    </row>
    <row r="1370" customFormat="false" ht="12.75" hidden="false" customHeight="false" outlineLevel="0" collapsed="false">
      <c r="A1370" s="160" t="n">
        <v>40681</v>
      </c>
      <c r="B1370" s="86"/>
      <c r="C1370" s="99" t="s">
        <v>29</v>
      </c>
      <c r="D1370" s="99" t="n">
        <v>1</v>
      </c>
      <c r="E1370" s="88" t="n">
        <v>150</v>
      </c>
      <c r="F1370" s="89" t="n">
        <f aca="false">G1370*130/1000*E1370</f>
        <v>1905.15</v>
      </c>
      <c r="G1370" s="100" t="n">
        <v>97.7</v>
      </c>
      <c r="H1370" s="91" t="n">
        <v>1000</v>
      </c>
      <c r="I1370" s="92" t="s">
        <v>1430</v>
      </c>
      <c r="J1370" s="101" t="s">
        <v>1633</v>
      </c>
      <c r="K1370" s="102" t="s">
        <v>1634</v>
      </c>
      <c r="L1370" s="136" t="s">
        <v>441</v>
      </c>
      <c r="M1370" s="228" t="n">
        <v>99</v>
      </c>
      <c r="N1370" s="97" t="n">
        <f aca="false">(((D1370*G1370)/1000)*E1370)*B1370</f>
        <v>0</v>
      </c>
    </row>
    <row r="1371" customFormat="false" ht="12.75" hidden="false" customHeight="false" outlineLevel="0" collapsed="false">
      <c r="A1371" s="160" t="n">
        <v>40682</v>
      </c>
      <c r="B1371" s="86"/>
      <c r="C1371" s="99" t="s">
        <v>29</v>
      </c>
      <c r="D1371" s="99" t="n">
        <v>1</v>
      </c>
      <c r="E1371" s="88" t="n">
        <v>150</v>
      </c>
      <c r="F1371" s="89" t="n">
        <f aca="false">G1371*130/1000*E1371</f>
        <v>2341.755</v>
      </c>
      <c r="G1371" s="100" t="n">
        <v>120.09</v>
      </c>
      <c r="H1371" s="91" t="n">
        <v>1000</v>
      </c>
      <c r="I1371" s="92" t="s">
        <v>1430</v>
      </c>
      <c r="J1371" s="101" t="s">
        <v>1633</v>
      </c>
      <c r="K1371" s="102" t="s">
        <v>910</v>
      </c>
      <c r="L1371" s="136" t="s">
        <v>441</v>
      </c>
      <c r="M1371" s="228" t="n">
        <v>99</v>
      </c>
      <c r="N1371" s="97" t="n">
        <f aca="false">(((D1371*G1371)/1000)*E1371)*B1371</f>
        <v>0</v>
      </c>
    </row>
    <row r="1372" customFormat="false" ht="12.75" hidden="false" customHeight="false" outlineLevel="0" collapsed="false">
      <c r="A1372" s="160" t="n">
        <v>40683</v>
      </c>
      <c r="B1372" s="86"/>
      <c r="C1372" s="99" t="s">
        <v>29</v>
      </c>
      <c r="D1372" s="99" t="n">
        <v>1</v>
      </c>
      <c r="E1372" s="88" t="n">
        <v>150</v>
      </c>
      <c r="F1372" s="89" t="n">
        <f aca="false">G1372*130/1000*E1372</f>
        <v>2056.08</v>
      </c>
      <c r="G1372" s="100" t="n">
        <v>105.44</v>
      </c>
      <c r="H1372" s="91" t="n">
        <v>1000</v>
      </c>
      <c r="I1372" s="92" t="s">
        <v>1430</v>
      </c>
      <c r="J1372" s="101" t="s">
        <v>1633</v>
      </c>
      <c r="K1372" s="102" t="s">
        <v>749</v>
      </c>
      <c r="L1372" s="136" t="s">
        <v>441</v>
      </c>
      <c r="M1372" s="228" t="n">
        <v>99</v>
      </c>
      <c r="N1372" s="97" t="n">
        <f aca="false">(((D1372*G1372)/1000)*E1372)*B1372</f>
        <v>0</v>
      </c>
    </row>
    <row r="1373" customFormat="false" ht="12.75" hidden="false" customHeight="false" outlineLevel="0" collapsed="false">
      <c r="A1373" s="160" t="n">
        <v>40684</v>
      </c>
      <c r="B1373" s="86"/>
      <c r="C1373" s="99" t="s">
        <v>29</v>
      </c>
      <c r="D1373" s="99" t="n">
        <v>1</v>
      </c>
      <c r="E1373" s="88" t="n">
        <v>150</v>
      </c>
      <c r="F1373" s="89" t="n">
        <f aca="false">G1373*130/1000*E1373</f>
        <v>2056.08</v>
      </c>
      <c r="G1373" s="100" t="n">
        <v>105.44</v>
      </c>
      <c r="H1373" s="91" t="n">
        <v>1000</v>
      </c>
      <c r="I1373" s="92" t="s">
        <v>1430</v>
      </c>
      <c r="J1373" s="101" t="s">
        <v>1633</v>
      </c>
      <c r="K1373" s="102" t="s">
        <v>789</v>
      </c>
      <c r="L1373" s="136" t="s">
        <v>441</v>
      </c>
      <c r="M1373" s="228" t="n">
        <v>99</v>
      </c>
      <c r="N1373" s="97" t="n">
        <f aca="false">(((D1373*G1373)/1000)*E1373)*B1373</f>
        <v>0</v>
      </c>
    </row>
    <row r="1374" customFormat="false" ht="12.75" hidden="false" customHeight="false" outlineLevel="0" collapsed="false">
      <c r="A1374" s="331" t="n">
        <v>40701</v>
      </c>
      <c r="B1374" s="109"/>
      <c r="C1374" s="329" t="s">
        <v>29</v>
      </c>
      <c r="D1374" s="329" t="n">
        <v>1</v>
      </c>
      <c r="E1374" s="332" t="n">
        <v>150</v>
      </c>
      <c r="F1374" s="89" t="n">
        <f aca="false">G1374*130/1000*E1374</f>
        <v>2056.08</v>
      </c>
      <c r="G1374" s="333" t="n">
        <v>105.44</v>
      </c>
      <c r="H1374" s="321" t="n">
        <v>1000</v>
      </c>
      <c r="I1374" s="334" t="s">
        <v>1430</v>
      </c>
      <c r="J1374" s="335" t="s">
        <v>175</v>
      </c>
      <c r="K1374" s="336" t="s">
        <v>176</v>
      </c>
      <c r="L1374" s="337" t="s">
        <v>441</v>
      </c>
      <c r="M1374" s="338" t="n">
        <v>100</v>
      </c>
      <c r="N1374" s="97" t="n">
        <f aca="false">(((D1374*G1374)/1000)*E1374)*B1374</f>
        <v>0</v>
      </c>
    </row>
    <row r="1375" customFormat="false" ht="12.75" hidden="false" customHeight="false" outlineLevel="0" collapsed="false">
      <c r="A1375" s="160" t="n">
        <v>40702</v>
      </c>
      <c r="B1375" s="109"/>
      <c r="C1375" s="99" t="s">
        <v>29</v>
      </c>
      <c r="D1375" s="99" t="n">
        <v>1</v>
      </c>
      <c r="E1375" s="88" t="n">
        <v>150</v>
      </c>
      <c r="F1375" s="89" t="n">
        <f aca="false">G1375*130/1000*E1375</f>
        <v>2056.08</v>
      </c>
      <c r="G1375" s="100" t="n">
        <v>105.44</v>
      </c>
      <c r="H1375" s="91" t="n">
        <v>1000</v>
      </c>
      <c r="I1375" s="92" t="s">
        <v>1430</v>
      </c>
      <c r="J1375" s="101" t="s">
        <v>175</v>
      </c>
      <c r="K1375" s="102" t="s">
        <v>1584</v>
      </c>
      <c r="L1375" s="136" t="s">
        <v>441</v>
      </c>
      <c r="M1375" s="228" t="n">
        <v>100</v>
      </c>
      <c r="N1375" s="97" t="n">
        <f aca="false">(((D1375*G1375)/1000)*E1375)*B1375</f>
        <v>0</v>
      </c>
    </row>
    <row r="1376" customFormat="false" ht="12.75" hidden="false" customHeight="false" outlineLevel="0" collapsed="false">
      <c r="A1376" s="160" t="n">
        <v>40703</v>
      </c>
      <c r="B1376" s="109"/>
      <c r="C1376" s="99" t="s">
        <v>29</v>
      </c>
      <c r="D1376" s="99" t="n">
        <v>1</v>
      </c>
      <c r="E1376" s="88" t="n">
        <v>150</v>
      </c>
      <c r="F1376" s="89" t="n">
        <f aca="false">G1376*130/1000*E1376</f>
        <v>2056.08</v>
      </c>
      <c r="G1376" s="100" t="n">
        <v>105.44</v>
      </c>
      <c r="H1376" s="91" t="n">
        <v>1000</v>
      </c>
      <c r="I1376" s="92" t="s">
        <v>1430</v>
      </c>
      <c r="J1376" s="101" t="s">
        <v>175</v>
      </c>
      <c r="K1376" s="102" t="s">
        <v>1635</v>
      </c>
      <c r="L1376" s="136" t="s">
        <v>441</v>
      </c>
      <c r="M1376" s="228" t="n">
        <v>100</v>
      </c>
      <c r="N1376" s="97" t="n">
        <f aca="false">(((D1376*G1376)/1000)*E1376)*B1376</f>
        <v>0</v>
      </c>
    </row>
    <row r="1377" customFormat="false" ht="12.75" hidden="false" customHeight="false" outlineLevel="0" collapsed="false">
      <c r="A1377" s="160" t="n">
        <v>40704</v>
      </c>
      <c r="B1377" s="109"/>
      <c r="C1377" s="99" t="s">
        <v>29</v>
      </c>
      <c r="D1377" s="99" t="n">
        <v>1</v>
      </c>
      <c r="E1377" s="88" t="n">
        <v>150</v>
      </c>
      <c r="F1377" s="89" t="n">
        <f aca="false">G1377*130/1000*E1377</f>
        <v>2056.08</v>
      </c>
      <c r="G1377" s="100" t="n">
        <v>105.44</v>
      </c>
      <c r="H1377" s="91" t="n">
        <v>1000</v>
      </c>
      <c r="I1377" s="92" t="s">
        <v>1430</v>
      </c>
      <c r="J1377" s="101" t="s">
        <v>175</v>
      </c>
      <c r="K1377" s="102" t="s">
        <v>1585</v>
      </c>
      <c r="L1377" s="136" t="s">
        <v>441</v>
      </c>
      <c r="M1377" s="228" t="n">
        <v>100</v>
      </c>
      <c r="N1377" s="97" t="n">
        <f aca="false">(((D1377*G1377)/1000)*E1377)*B1377</f>
        <v>0</v>
      </c>
    </row>
    <row r="1378" customFormat="false" ht="12.75" hidden="false" customHeight="false" outlineLevel="0" collapsed="false">
      <c r="A1378" s="160" t="n">
        <v>40711</v>
      </c>
      <c r="B1378" s="109"/>
      <c r="C1378" s="99" t="s">
        <v>29</v>
      </c>
      <c r="D1378" s="99" t="n">
        <v>1</v>
      </c>
      <c r="E1378" s="88" t="n">
        <v>150</v>
      </c>
      <c r="F1378" s="89" t="n">
        <f aca="false">G1378*130/1000*E1378</f>
        <v>2341.755</v>
      </c>
      <c r="G1378" s="100" t="n">
        <v>120.09</v>
      </c>
      <c r="H1378" s="91" t="n">
        <v>1000</v>
      </c>
      <c r="I1378" s="92" t="s">
        <v>1430</v>
      </c>
      <c r="J1378" s="101" t="s">
        <v>175</v>
      </c>
      <c r="K1378" s="102" t="s">
        <v>861</v>
      </c>
      <c r="L1378" s="136" t="s">
        <v>441</v>
      </c>
      <c r="M1378" s="228" t="n">
        <v>100</v>
      </c>
      <c r="N1378" s="97" t="n">
        <f aca="false">(((D1378*G1378)/1000)*E1378)*B1378</f>
        <v>0</v>
      </c>
    </row>
    <row r="1379" customFormat="false" ht="12.75" hidden="false" customHeight="false" outlineLevel="0" collapsed="false">
      <c r="A1379" s="160" t="n">
        <v>40712</v>
      </c>
      <c r="B1379" s="109"/>
      <c r="C1379" s="99" t="s">
        <v>29</v>
      </c>
      <c r="D1379" s="99" t="n">
        <v>1</v>
      </c>
      <c r="E1379" s="88" t="n">
        <v>150</v>
      </c>
      <c r="F1379" s="89" t="n">
        <f aca="false">G1379*130/1000*E1379</f>
        <v>2491.515</v>
      </c>
      <c r="G1379" s="100" t="n">
        <v>127.77</v>
      </c>
      <c r="H1379" s="91" t="n">
        <v>1000</v>
      </c>
      <c r="I1379" s="92" t="s">
        <v>1430</v>
      </c>
      <c r="J1379" s="101" t="s">
        <v>175</v>
      </c>
      <c r="K1379" s="102" t="s">
        <v>863</v>
      </c>
      <c r="L1379" s="136" t="s">
        <v>441</v>
      </c>
      <c r="M1379" s="228" t="n">
        <v>100</v>
      </c>
      <c r="N1379" s="97" t="n">
        <f aca="false">(((D1379*G1379)/1000)*E1379)*B1379</f>
        <v>0</v>
      </c>
    </row>
    <row r="1380" customFormat="false" ht="12.75" hidden="false" customHeight="false" outlineLevel="0" collapsed="false">
      <c r="A1380" s="152" t="n">
        <v>40713</v>
      </c>
      <c r="B1380" s="109"/>
      <c r="C1380" s="99" t="s">
        <v>29</v>
      </c>
      <c r="D1380" s="99" t="n">
        <v>1</v>
      </c>
      <c r="E1380" s="88" t="n">
        <v>150</v>
      </c>
      <c r="F1380" s="89" t="n">
        <f aca="false">G1380*130/1000*E1380</f>
        <v>2491.515</v>
      </c>
      <c r="G1380" s="100" t="n">
        <v>127.77</v>
      </c>
      <c r="H1380" s="91" t="n">
        <v>1000</v>
      </c>
      <c r="I1380" s="92" t="s">
        <v>1430</v>
      </c>
      <c r="J1380" s="101" t="s">
        <v>175</v>
      </c>
      <c r="K1380" s="102" t="s">
        <v>865</v>
      </c>
      <c r="L1380" s="136" t="s">
        <v>441</v>
      </c>
      <c r="M1380" s="228" t="n">
        <v>100</v>
      </c>
      <c r="N1380" s="97" t="n">
        <f aca="false">(((D1380*G1380)/1000)*E1380)*B1380</f>
        <v>0</v>
      </c>
    </row>
    <row r="1381" customFormat="false" ht="12.75" hidden="false" customHeight="false" outlineLevel="0" collapsed="false">
      <c r="A1381" s="160" t="n">
        <v>40714</v>
      </c>
      <c r="B1381" s="109"/>
      <c r="C1381" s="99" t="s">
        <v>29</v>
      </c>
      <c r="D1381" s="99" t="n">
        <v>1</v>
      </c>
      <c r="E1381" s="88" t="n">
        <v>150</v>
      </c>
      <c r="F1381" s="89" t="n">
        <f aca="false">G1381*130/1000*E1381</f>
        <v>2341.755</v>
      </c>
      <c r="G1381" s="100" t="n">
        <v>120.09</v>
      </c>
      <c r="H1381" s="91" t="n">
        <v>1000</v>
      </c>
      <c r="I1381" s="92" t="s">
        <v>1430</v>
      </c>
      <c r="J1381" s="101" t="s">
        <v>175</v>
      </c>
      <c r="K1381" s="102" t="s">
        <v>867</v>
      </c>
      <c r="L1381" s="136" t="s">
        <v>441</v>
      </c>
      <c r="M1381" s="228" t="n">
        <v>100</v>
      </c>
      <c r="N1381" s="97" t="n">
        <f aca="false">(((D1381*G1381)/1000)*E1381)*B1381</f>
        <v>0</v>
      </c>
    </row>
    <row r="1382" customFormat="false" ht="12.75" hidden="false" customHeight="false" outlineLevel="0" collapsed="false">
      <c r="A1382" s="160" t="n">
        <v>40721</v>
      </c>
      <c r="B1382" s="109"/>
      <c r="C1382" s="99" t="s">
        <v>29</v>
      </c>
      <c r="D1382" s="99" t="n">
        <v>1</v>
      </c>
      <c r="E1382" s="88" t="n">
        <v>150</v>
      </c>
      <c r="F1382" s="89" t="n">
        <f aca="false">G1382*130/1000*E1382</f>
        <v>2042.04</v>
      </c>
      <c r="G1382" s="100" t="n">
        <v>104.72</v>
      </c>
      <c r="H1382" s="91" t="n">
        <v>1000</v>
      </c>
      <c r="I1382" s="92" t="s">
        <v>1430</v>
      </c>
      <c r="J1382" s="101" t="s">
        <v>175</v>
      </c>
      <c r="K1382" s="102" t="s">
        <v>1636</v>
      </c>
      <c r="L1382" s="136" t="s">
        <v>441</v>
      </c>
      <c r="M1382" s="228" t="n">
        <v>100</v>
      </c>
      <c r="N1382" s="97" t="n">
        <f aca="false">(((D1382*G1382)/1000)*E1382)*B1382</f>
        <v>0</v>
      </c>
    </row>
    <row r="1383" customFormat="false" ht="12.75" hidden="false" customHeight="false" outlineLevel="0" collapsed="false">
      <c r="A1383" s="160" t="n">
        <v>40722</v>
      </c>
      <c r="B1383" s="109"/>
      <c r="C1383" s="99" t="s">
        <v>29</v>
      </c>
      <c r="D1383" s="99" t="n">
        <v>1</v>
      </c>
      <c r="E1383" s="88" t="n">
        <v>150</v>
      </c>
      <c r="F1383" s="89" t="n">
        <f aca="false">G1383*130/1000*E1383</f>
        <v>2491.515</v>
      </c>
      <c r="G1383" s="100" t="n">
        <v>127.77</v>
      </c>
      <c r="H1383" s="91" t="n">
        <v>1000</v>
      </c>
      <c r="I1383" s="92" t="s">
        <v>1430</v>
      </c>
      <c r="J1383" s="101" t="s">
        <v>175</v>
      </c>
      <c r="K1383" s="102" t="s">
        <v>521</v>
      </c>
      <c r="L1383" s="136" t="s">
        <v>441</v>
      </c>
      <c r="M1383" s="228" t="n">
        <v>100</v>
      </c>
      <c r="N1383" s="97" t="n">
        <f aca="false">(((D1383*G1383)/1000)*E1383)*B1383</f>
        <v>0</v>
      </c>
    </row>
    <row r="1384" customFormat="false" ht="12.75" hidden="false" customHeight="false" outlineLevel="0" collapsed="false">
      <c r="A1384" s="152" t="n">
        <v>40723</v>
      </c>
      <c r="B1384" s="185"/>
      <c r="C1384" s="99" t="s">
        <v>29</v>
      </c>
      <c r="D1384" s="99" t="n">
        <v>1</v>
      </c>
      <c r="E1384" s="88" t="n">
        <v>150</v>
      </c>
      <c r="F1384" s="89" t="n">
        <f aca="false">G1384*130/1000*E1384</f>
        <v>2341.755</v>
      </c>
      <c r="G1384" s="100" t="n">
        <v>120.09</v>
      </c>
      <c r="H1384" s="91" t="n">
        <v>1000</v>
      </c>
      <c r="I1384" s="92" t="s">
        <v>1430</v>
      </c>
      <c r="J1384" s="101" t="s">
        <v>175</v>
      </c>
      <c r="K1384" s="102" t="s">
        <v>522</v>
      </c>
      <c r="L1384" s="136" t="s">
        <v>441</v>
      </c>
      <c r="M1384" s="228" t="n">
        <v>100</v>
      </c>
      <c r="N1384" s="97" t="n">
        <f aca="false">(((D1384*G1384)/1000)*E1384)*B1384</f>
        <v>0</v>
      </c>
    </row>
    <row r="1385" customFormat="false" ht="12.75" hidden="false" customHeight="false" outlineLevel="0" collapsed="false">
      <c r="A1385" s="160" t="n">
        <v>40724</v>
      </c>
      <c r="B1385" s="109"/>
      <c r="C1385" s="99" t="s">
        <v>29</v>
      </c>
      <c r="D1385" s="99" t="n">
        <v>1</v>
      </c>
      <c r="E1385" s="88" t="n">
        <v>150</v>
      </c>
      <c r="F1385" s="89" t="n">
        <f aca="false">G1385*130/1000*E1385</f>
        <v>2341.755</v>
      </c>
      <c r="G1385" s="100" t="n">
        <v>120.09</v>
      </c>
      <c r="H1385" s="91" t="n">
        <v>1000</v>
      </c>
      <c r="I1385" s="92" t="s">
        <v>1430</v>
      </c>
      <c r="J1385" s="101" t="s">
        <v>175</v>
      </c>
      <c r="K1385" s="102" t="s">
        <v>523</v>
      </c>
      <c r="L1385" s="136" t="s">
        <v>441</v>
      </c>
      <c r="M1385" s="228" t="n">
        <v>100</v>
      </c>
      <c r="N1385" s="97" t="n">
        <f aca="false">(((D1385*G1385)/1000)*E1385)*B1385</f>
        <v>0</v>
      </c>
    </row>
    <row r="1386" customFormat="false" ht="12.75" hidden="false" customHeight="false" outlineLevel="0" collapsed="false">
      <c r="A1386" s="160" t="n">
        <v>40741</v>
      </c>
      <c r="B1386" s="86"/>
      <c r="C1386" s="99" t="s">
        <v>29</v>
      </c>
      <c r="D1386" s="99" t="n">
        <v>1</v>
      </c>
      <c r="E1386" s="88" t="n">
        <v>100</v>
      </c>
      <c r="F1386" s="89" t="n">
        <f aca="false">G1386*130/1000*E1386</f>
        <v>1726.14</v>
      </c>
      <c r="G1386" s="100" t="n">
        <v>132.78</v>
      </c>
      <c r="H1386" s="91" t="n">
        <v>1000</v>
      </c>
      <c r="I1386" s="92" t="s">
        <v>1430</v>
      </c>
      <c r="J1386" s="101" t="s">
        <v>1637</v>
      </c>
      <c r="K1386" s="102" t="s">
        <v>1638</v>
      </c>
      <c r="L1386" s="136" t="s">
        <v>441</v>
      </c>
      <c r="M1386" s="228" t="n">
        <v>100</v>
      </c>
      <c r="N1386" s="97" t="n">
        <f aca="false">(((D1386*G1386)/1000)*E1386)*B1386</f>
        <v>0</v>
      </c>
    </row>
    <row r="1387" customFormat="false" ht="12.75" hidden="false" customHeight="false" outlineLevel="0" collapsed="false">
      <c r="A1387" s="160" t="n">
        <v>40742</v>
      </c>
      <c r="B1387" s="109"/>
      <c r="C1387" s="99" t="s">
        <v>29</v>
      </c>
      <c r="D1387" s="99" t="n">
        <v>1</v>
      </c>
      <c r="E1387" s="88" t="n">
        <v>100</v>
      </c>
      <c r="F1387" s="89" t="n">
        <f aca="false">G1387*130/1000*E1387</f>
        <v>2825.03</v>
      </c>
      <c r="G1387" s="100" t="n">
        <v>217.31</v>
      </c>
      <c r="H1387" s="91" t="n">
        <v>1000</v>
      </c>
      <c r="I1387" s="92" t="s">
        <v>1430</v>
      </c>
      <c r="J1387" s="101" t="s">
        <v>1637</v>
      </c>
      <c r="K1387" s="102" t="s">
        <v>1639</v>
      </c>
      <c r="L1387" s="136" t="s">
        <v>441</v>
      </c>
      <c r="M1387" s="228" t="n">
        <v>100</v>
      </c>
      <c r="N1387" s="97" t="n">
        <f aca="false">(((D1387*G1387)/1000)*E1387)*B1387</f>
        <v>0</v>
      </c>
    </row>
    <row r="1388" customFormat="false" ht="12.75" hidden="false" customHeight="false" outlineLevel="0" collapsed="false">
      <c r="A1388" s="160" t="n">
        <v>40743</v>
      </c>
      <c r="B1388" s="109"/>
      <c r="C1388" s="99" t="s">
        <v>29</v>
      </c>
      <c r="D1388" s="99" t="n">
        <v>1</v>
      </c>
      <c r="E1388" s="88" t="n">
        <v>100</v>
      </c>
      <c r="F1388" s="89" t="n">
        <f aca="false">G1388*130/1000*E1388</f>
        <v>2525.25</v>
      </c>
      <c r="G1388" s="100" t="n">
        <v>194.25</v>
      </c>
      <c r="H1388" s="91" t="n">
        <v>1000</v>
      </c>
      <c r="I1388" s="92" t="s">
        <v>1430</v>
      </c>
      <c r="J1388" s="101" t="s">
        <v>1637</v>
      </c>
      <c r="K1388" s="102" t="s">
        <v>1640</v>
      </c>
      <c r="L1388" s="136" t="s">
        <v>441</v>
      </c>
      <c r="M1388" s="228" t="n">
        <v>100</v>
      </c>
      <c r="N1388" s="97" t="n">
        <f aca="false">(((D1388*G1388)/1000)*E1388)*B1388</f>
        <v>0</v>
      </c>
    </row>
    <row r="1389" customFormat="false" ht="12.75" hidden="false" customHeight="false" outlineLevel="0" collapsed="false">
      <c r="A1389" s="160" t="n">
        <v>40744</v>
      </c>
      <c r="B1389" s="86"/>
      <c r="C1389" s="99" t="s">
        <v>29</v>
      </c>
      <c r="D1389" s="99" t="n">
        <v>1</v>
      </c>
      <c r="E1389" s="88" t="n">
        <v>100</v>
      </c>
      <c r="F1389" s="89" t="n">
        <f aca="false">G1389*130/1000*E1389</f>
        <v>1536.47</v>
      </c>
      <c r="G1389" s="100" t="n">
        <v>118.19</v>
      </c>
      <c r="H1389" s="91" t="n">
        <v>1000</v>
      </c>
      <c r="I1389" s="92" t="s">
        <v>1430</v>
      </c>
      <c r="J1389" s="101" t="s">
        <v>1637</v>
      </c>
      <c r="K1389" s="102" t="s">
        <v>566</v>
      </c>
      <c r="L1389" s="136" t="s">
        <v>441</v>
      </c>
      <c r="M1389" s="228" t="n">
        <v>100</v>
      </c>
      <c r="N1389" s="97" t="n">
        <f aca="false">(((D1389*G1389)/1000)*E1389)*B1389</f>
        <v>0</v>
      </c>
    </row>
    <row r="1390" customFormat="false" ht="12.75" hidden="false" customHeight="false" outlineLevel="0" collapsed="false">
      <c r="A1390" s="160" t="n">
        <v>40751</v>
      </c>
      <c r="B1390" s="86"/>
      <c r="C1390" s="99" t="s">
        <v>29</v>
      </c>
      <c r="D1390" s="99" t="n">
        <v>1</v>
      </c>
      <c r="E1390" s="88" t="n">
        <v>100</v>
      </c>
      <c r="F1390" s="89" t="n">
        <f aca="false">G1390*130/1000*E1390</f>
        <v>1737.71</v>
      </c>
      <c r="G1390" s="100" t="n">
        <v>133.67</v>
      </c>
      <c r="H1390" s="91" t="n">
        <v>1000</v>
      </c>
      <c r="I1390" s="92" t="s">
        <v>1430</v>
      </c>
      <c r="J1390" s="101" t="s">
        <v>1637</v>
      </c>
      <c r="K1390" s="102" t="s">
        <v>67</v>
      </c>
      <c r="L1390" s="136" t="s">
        <v>441</v>
      </c>
      <c r="M1390" s="228" t="n">
        <v>101</v>
      </c>
      <c r="N1390" s="97" t="n">
        <f aca="false">(((D1390*G1390)/1000)*E1390)*B1390</f>
        <v>0</v>
      </c>
    </row>
    <row r="1391" customFormat="false" ht="12.75" hidden="false" customHeight="false" outlineLevel="0" collapsed="false">
      <c r="A1391" s="331" t="n">
        <v>40752</v>
      </c>
      <c r="B1391" s="109"/>
      <c r="C1391" s="329" t="s">
        <v>29</v>
      </c>
      <c r="D1391" s="329" t="n">
        <v>1</v>
      </c>
      <c r="E1391" s="332" t="n">
        <v>100</v>
      </c>
      <c r="F1391" s="89" t="n">
        <f aca="false">G1391*130/1000*E1391</f>
        <v>3024.71</v>
      </c>
      <c r="G1391" s="333" t="n">
        <v>232.67</v>
      </c>
      <c r="H1391" s="321" t="n">
        <v>1000</v>
      </c>
      <c r="I1391" s="334" t="s">
        <v>1430</v>
      </c>
      <c r="J1391" s="335" t="s">
        <v>1637</v>
      </c>
      <c r="K1391" s="336" t="s">
        <v>1641</v>
      </c>
      <c r="L1391" s="337" t="s">
        <v>441</v>
      </c>
      <c r="M1391" s="338" t="n">
        <v>101</v>
      </c>
      <c r="N1391" s="97" t="n">
        <f aca="false">(((D1391*G1391)/1000)*E1391)*B1391</f>
        <v>0</v>
      </c>
    </row>
    <row r="1392" customFormat="false" ht="12.75" hidden="false" customHeight="false" outlineLevel="0" collapsed="false">
      <c r="A1392" s="160" t="n">
        <v>40753</v>
      </c>
      <c r="B1392" s="86"/>
      <c r="C1392" s="99" t="s">
        <v>29</v>
      </c>
      <c r="D1392" s="99" t="n">
        <v>1</v>
      </c>
      <c r="E1392" s="88" t="n">
        <v>100</v>
      </c>
      <c r="F1392" s="89" t="n">
        <f aca="false">G1392*130/1000*E1392</f>
        <v>1647.88</v>
      </c>
      <c r="G1392" s="100" t="n">
        <v>126.76</v>
      </c>
      <c r="H1392" s="91" t="n">
        <v>1000</v>
      </c>
      <c r="I1392" s="92" t="s">
        <v>1430</v>
      </c>
      <c r="J1392" s="101" t="s">
        <v>1637</v>
      </c>
      <c r="K1392" s="102" t="s">
        <v>843</v>
      </c>
      <c r="L1392" s="136" t="s">
        <v>441</v>
      </c>
      <c r="M1392" s="228" t="n">
        <v>101</v>
      </c>
      <c r="N1392" s="97" t="n">
        <f aca="false">(((D1392*G1392)/1000)*E1392)*B1392</f>
        <v>0</v>
      </c>
    </row>
    <row r="1393" customFormat="false" ht="12.75" hidden="false" customHeight="false" outlineLevel="0" collapsed="false">
      <c r="A1393" s="331" t="n">
        <v>40754</v>
      </c>
      <c r="B1393" s="109"/>
      <c r="C1393" s="329" t="s">
        <v>29</v>
      </c>
      <c r="D1393" s="329" t="n">
        <v>1</v>
      </c>
      <c r="E1393" s="332" t="n">
        <v>100</v>
      </c>
      <c r="F1393" s="89" t="n">
        <f aca="false">G1393*130/1000*E1393</f>
        <v>2325.44</v>
      </c>
      <c r="G1393" s="333" t="n">
        <v>178.88</v>
      </c>
      <c r="H1393" s="321" t="n">
        <v>1000</v>
      </c>
      <c r="I1393" s="334" t="s">
        <v>1430</v>
      </c>
      <c r="J1393" s="335" t="s">
        <v>1637</v>
      </c>
      <c r="K1393" s="336" t="s">
        <v>1642</v>
      </c>
      <c r="L1393" s="337" t="s">
        <v>441</v>
      </c>
      <c r="M1393" s="338" t="n">
        <v>101</v>
      </c>
      <c r="N1393" s="97" t="n">
        <f aca="false">(((D1393*G1393)/1000)*E1393)*B1393</f>
        <v>0</v>
      </c>
    </row>
    <row r="1394" customFormat="false" ht="12.75" hidden="false" customHeight="false" outlineLevel="0" collapsed="false">
      <c r="A1394" s="331" t="n">
        <v>40771</v>
      </c>
      <c r="B1394" s="86"/>
      <c r="C1394" s="329" t="s">
        <v>29</v>
      </c>
      <c r="D1394" s="329" t="n">
        <v>1</v>
      </c>
      <c r="E1394" s="332" t="n">
        <v>150</v>
      </c>
      <c r="F1394" s="89" t="n">
        <f aca="false">G1394*130/1000*E1394</f>
        <v>2341.755</v>
      </c>
      <c r="G1394" s="333" t="n">
        <v>120.09</v>
      </c>
      <c r="H1394" s="321" t="n">
        <v>1000</v>
      </c>
      <c r="I1394" s="334" t="s">
        <v>1430</v>
      </c>
      <c r="J1394" s="335" t="s">
        <v>1281</v>
      </c>
      <c r="K1394" s="336" t="s">
        <v>226</v>
      </c>
      <c r="L1394" s="337" t="s">
        <v>441</v>
      </c>
      <c r="M1394" s="338" t="n">
        <v>101</v>
      </c>
      <c r="N1394" s="97" t="n">
        <f aca="false">(((D1394*G1394)/1000)*E1394)*B1394</f>
        <v>0</v>
      </c>
    </row>
    <row r="1395" customFormat="false" ht="12.75" hidden="false" customHeight="false" outlineLevel="0" collapsed="false">
      <c r="A1395" s="331" t="n">
        <v>40772</v>
      </c>
      <c r="B1395" s="86"/>
      <c r="C1395" s="329" t="s">
        <v>29</v>
      </c>
      <c r="D1395" s="329" t="n">
        <v>1</v>
      </c>
      <c r="E1395" s="332" t="n">
        <v>150</v>
      </c>
      <c r="F1395" s="89" t="n">
        <f aca="false">G1395*130/1000*E1395</f>
        <v>2341.755</v>
      </c>
      <c r="G1395" s="333" t="n">
        <v>120.09</v>
      </c>
      <c r="H1395" s="321" t="n">
        <v>1000</v>
      </c>
      <c r="I1395" s="334" t="s">
        <v>1430</v>
      </c>
      <c r="J1395" s="335" t="s">
        <v>1281</v>
      </c>
      <c r="K1395" s="343" t="s">
        <v>1586</v>
      </c>
      <c r="L1395" s="337" t="s">
        <v>441</v>
      </c>
      <c r="M1395" s="338" t="n">
        <v>101</v>
      </c>
      <c r="N1395" s="97" t="n">
        <f aca="false">(((D1395*G1395)/1000)*E1395)*B1395</f>
        <v>0</v>
      </c>
    </row>
    <row r="1396" customFormat="false" ht="12.75" hidden="false" customHeight="false" outlineLevel="0" collapsed="false">
      <c r="A1396" s="160" t="n">
        <v>40773</v>
      </c>
      <c r="B1396" s="86"/>
      <c r="C1396" s="99" t="s">
        <v>29</v>
      </c>
      <c r="D1396" s="99" t="n">
        <v>1</v>
      </c>
      <c r="E1396" s="88" t="n">
        <v>150</v>
      </c>
      <c r="F1396" s="89" t="n">
        <f aca="false">G1396*130/1000*E1396</f>
        <v>2641.47</v>
      </c>
      <c r="G1396" s="100" t="n">
        <v>135.46</v>
      </c>
      <c r="H1396" s="91" t="n">
        <v>1000</v>
      </c>
      <c r="I1396" s="92" t="s">
        <v>1430</v>
      </c>
      <c r="J1396" s="101" t="s">
        <v>1281</v>
      </c>
      <c r="K1396" s="102" t="s">
        <v>230</v>
      </c>
      <c r="L1396" s="136" t="s">
        <v>441</v>
      </c>
      <c r="M1396" s="228" t="n">
        <v>101</v>
      </c>
      <c r="N1396" s="97" t="n">
        <f aca="false">(((D1396*G1396)/1000)*E1396)*B1396</f>
        <v>0</v>
      </c>
    </row>
    <row r="1397" customFormat="false" ht="12.75" hidden="false" customHeight="false" outlineLevel="0" collapsed="false">
      <c r="A1397" s="331" t="n">
        <v>40774</v>
      </c>
      <c r="B1397" s="86"/>
      <c r="C1397" s="329" t="s">
        <v>29</v>
      </c>
      <c r="D1397" s="329" t="n">
        <v>1</v>
      </c>
      <c r="E1397" s="332" t="n">
        <v>150</v>
      </c>
      <c r="F1397" s="89" t="n">
        <f aca="false">G1397*130/1000*E1397</f>
        <v>2641.47</v>
      </c>
      <c r="G1397" s="333" t="n">
        <v>135.46</v>
      </c>
      <c r="H1397" s="321" t="n">
        <v>1000</v>
      </c>
      <c r="I1397" s="334" t="s">
        <v>1430</v>
      </c>
      <c r="J1397" s="335" t="s">
        <v>1281</v>
      </c>
      <c r="K1397" s="336" t="s">
        <v>1643</v>
      </c>
      <c r="L1397" s="337" t="s">
        <v>441</v>
      </c>
      <c r="M1397" s="338" t="n">
        <v>101</v>
      </c>
      <c r="N1397" s="97" t="n">
        <f aca="false">(((D1397*G1397)/1000)*E1397)*B1397</f>
        <v>0</v>
      </c>
    </row>
    <row r="1398" customFormat="false" ht="12.75" hidden="false" customHeight="false" outlineLevel="0" collapsed="false">
      <c r="A1398" s="331" t="n">
        <v>40781</v>
      </c>
      <c r="B1398" s="109"/>
      <c r="C1398" s="329" t="s">
        <v>29</v>
      </c>
      <c r="D1398" s="329" t="n">
        <v>1</v>
      </c>
      <c r="E1398" s="332" t="n">
        <v>150</v>
      </c>
      <c r="F1398" s="89" t="n">
        <f aca="false">G1398*130/1000*E1398</f>
        <v>2491.515</v>
      </c>
      <c r="G1398" s="333" t="n">
        <v>127.77</v>
      </c>
      <c r="H1398" s="321" t="n">
        <v>1000</v>
      </c>
      <c r="I1398" s="334" t="s">
        <v>1430</v>
      </c>
      <c r="J1398" s="335" t="s">
        <v>1281</v>
      </c>
      <c r="K1398" s="336" t="s">
        <v>1590</v>
      </c>
      <c r="L1398" s="337" t="s">
        <v>441</v>
      </c>
      <c r="M1398" s="338" t="n">
        <v>101</v>
      </c>
      <c r="N1398" s="97" t="n">
        <f aca="false">(((D1398*G1398)/1000)*E1398)*B1398</f>
        <v>0</v>
      </c>
    </row>
    <row r="1399" customFormat="false" ht="12.75" hidden="false" customHeight="false" outlineLevel="0" collapsed="false">
      <c r="A1399" s="331" t="n">
        <v>40782</v>
      </c>
      <c r="B1399" s="109"/>
      <c r="C1399" s="329" t="s">
        <v>29</v>
      </c>
      <c r="D1399" s="329" t="n">
        <v>1</v>
      </c>
      <c r="E1399" s="332" t="n">
        <v>150</v>
      </c>
      <c r="F1399" s="89" t="n">
        <f aca="false">G1399*130/1000*E1399</f>
        <v>2641.47</v>
      </c>
      <c r="G1399" s="333" t="n">
        <v>135.46</v>
      </c>
      <c r="H1399" s="321" t="n">
        <v>1000</v>
      </c>
      <c r="I1399" s="334" t="s">
        <v>1430</v>
      </c>
      <c r="J1399" s="335" t="s">
        <v>1281</v>
      </c>
      <c r="K1399" s="336" t="s">
        <v>1588</v>
      </c>
      <c r="L1399" s="337" t="s">
        <v>441</v>
      </c>
      <c r="M1399" s="338" t="n">
        <v>101</v>
      </c>
      <c r="N1399" s="97" t="n">
        <f aca="false">(((D1399*G1399)/1000)*E1399)*B1399</f>
        <v>0</v>
      </c>
    </row>
    <row r="1400" customFormat="false" ht="12.75" hidden="false" customHeight="false" outlineLevel="0" collapsed="false">
      <c r="A1400" s="331" t="n">
        <v>40783</v>
      </c>
      <c r="B1400" s="109"/>
      <c r="C1400" s="329" t="s">
        <v>29</v>
      </c>
      <c r="D1400" s="329" t="n">
        <v>1</v>
      </c>
      <c r="E1400" s="332" t="n">
        <v>150</v>
      </c>
      <c r="F1400" s="89" t="n">
        <f aca="false">G1400*130/1000*E1400</f>
        <v>2491.515</v>
      </c>
      <c r="G1400" s="333" t="n">
        <v>127.77</v>
      </c>
      <c r="H1400" s="321" t="n">
        <v>1000</v>
      </c>
      <c r="I1400" s="334" t="s">
        <v>1430</v>
      </c>
      <c r="J1400" s="335" t="s">
        <v>1281</v>
      </c>
      <c r="K1400" s="336" t="s">
        <v>1589</v>
      </c>
      <c r="L1400" s="337" t="s">
        <v>441</v>
      </c>
      <c r="M1400" s="338" t="n">
        <v>101</v>
      </c>
      <c r="N1400" s="97" t="n">
        <f aca="false">(((D1400*G1400)/1000)*E1400)*B1400</f>
        <v>0</v>
      </c>
    </row>
    <row r="1401" customFormat="false" ht="12.75" hidden="false" customHeight="false" outlineLevel="0" collapsed="false">
      <c r="A1401" s="331" t="n">
        <v>40784</v>
      </c>
      <c r="B1401" s="109"/>
      <c r="C1401" s="329" t="s">
        <v>29</v>
      </c>
      <c r="D1401" s="329" t="n">
        <v>1</v>
      </c>
      <c r="E1401" s="332" t="n">
        <v>150</v>
      </c>
      <c r="F1401" s="89" t="n">
        <f aca="false">G1401*130/1000*E1401</f>
        <v>2491.515</v>
      </c>
      <c r="G1401" s="333" t="n">
        <v>127.77</v>
      </c>
      <c r="H1401" s="321" t="n">
        <v>1000</v>
      </c>
      <c r="I1401" s="334" t="s">
        <v>1430</v>
      </c>
      <c r="J1401" s="335" t="s">
        <v>1281</v>
      </c>
      <c r="K1401" s="336" t="s">
        <v>1591</v>
      </c>
      <c r="L1401" s="337" t="s">
        <v>441</v>
      </c>
      <c r="M1401" s="338" t="n">
        <v>101</v>
      </c>
      <c r="N1401" s="97" t="n">
        <f aca="false">(((D1401*G1401)/1000)*E1401)*B1401</f>
        <v>0</v>
      </c>
    </row>
    <row r="1402" customFormat="false" ht="12.75" hidden="false" customHeight="false" outlineLevel="0" collapsed="false">
      <c r="A1402" s="160" t="n">
        <v>40791</v>
      </c>
      <c r="B1402" s="86"/>
      <c r="C1402" s="99" t="s">
        <v>29</v>
      </c>
      <c r="D1402" s="99" t="n">
        <v>1</v>
      </c>
      <c r="E1402" s="88" t="n">
        <v>150</v>
      </c>
      <c r="F1402" s="89" t="n">
        <f aca="false">G1402*130/1000*E1402</f>
        <v>2341.755</v>
      </c>
      <c r="G1402" s="100" t="n">
        <v>120.09</v>
      </c>
      <c r="H1402" s="91" t="n">
        <v>1000</v>
      </c>
      <c r="I1402" s="92" t="s">
        <v>1430</v>
      </c>
      <c r="J1402" s="101" t="s">
        <v>1281</v>
      </c>
      <c r="K1402" s="94" t="s">
        <v>234</v>
      </c>
      <c r="L1402" s="136" t="s">
        <v>441</v>
      </c>
      <c r="M1402" s="228" t="n">
        <v>101</v>
      </c>
      <c r="N1402" s="97" t="n">
        <f aca="false">(((D1402*G1402)/1000)*E1402)*B1402</f>
        <v>0</v>
      </c>
    </row>
    <row r="1403" customFormat="false" ht="12.75" hidden="false" customHeight="false" outlineLevel="0" collapsed="false">
      <c r="A1403" s="160" t="n">
        <v>40792</v>
      </c>
      <c r="B1403" s="109"/>
      <c r="C1403" s="149" t="s">
        <v>29</v>
      </c>
      <c r="D1403" s="149" t="n">
        <v>1</v>
      </c>
      <c r="E1403" s="88" t="n">
        <v>150</v>
      </c>
      <c r="F1403" s="89" t="n">
        <f aca="false">G1403*130/1000*E1403</f>
        <v>2191.995</v>
      </c>
      <c r="G1403" s="100" t="n">
        <v>112.41</v>
      </c>
      <c r="H1403" s="91" t="n">
        <v>1000</v>
      </c>
      <c r="I1403" s="92" t="s">
        <v>1430</v>
      </c>
      <c r="J1403" s="101" t="s">
        <v>1281</v>
      </c>
      <c r="K1403" s="102" t="s">
        <v>1291</v>
      </c>
      <c r="L1403" s="136" t="s">
        <v>441</v>
      </c>
      <c r="M1403" s="228" t="n">
        <v>101</v>
      </c>
      <c r="N1403" s="97" t="n">
        <f aca="false">(((D1403*G1403)/1000)*E1403)*B1403</f>
        <v>0</v>
      </c>
    </row>
    <row r="1404" customFormat="false" ht="12.75" hidden="false" customHeight="false" outlineLevel="0" collapsed="false">
      <c r="A1404" s="160" t="n">
        <v>40793</v>
      </c>
      <c r="B1404" s="109"/>
      <c r="C1404" s="99" t="s">
        <v>29</v>
      </c>
      <c r="D1404" s="99" t="n">
        <v>1</v>
      </c>
      <c r="E1404" s="88" t="n">
        <v>150</v>
      </c>
      <c r="F1404" s="89" t="n">
        <f aca="false">G1404*130/1000*E1404</f>
        <v>2341.755</v>
      </c>
      <c r="G1404" s="100" t="n">
        <v>120.09</v>
      </c>
      <c r="H1404" s="91" t="n">
        <v>1000</v>
      </c>
      <c r="I1404" s="92" t="s">
        <v>1430</v>
      </c>
      <c r="J1404" s="101" t="s">
        <v>1281</v>
      </c>
      <c r="K1404" s="102" t="s">
        <v>1644</v>
      </c>
      <c r="L1404" s="136" t="s">
        <v>441</v>
      </c>
      <c r="M1404" s="228" t="n">
        <v>101</v>
      </c>
      <c r="N1404" s="97" t="n">
        <f aca="false">(((D1404*G1404)/1000)*E1404)*B1404</f>
        <v>0</v>
      </c>
    </row>
    <row r="1405" customFormat="false" ht="12.75" hidden="false" customHeight="false" outlineLevel="0" collapsed="false">
      <c r="A1405" s="331" t="n">
        <v>40794</v>
      </c>
      <c r="B1405" s="86"/>
      <c r="C1405" s="329" t="s">
        <v>29</v>
      </c>
      <c r="D1405" s="329" t="n">
        <v>1</v>
      </c>
      <c r="E1405" s="332" t="n">
        <v>150</v>
      </c>
      <c r="F1405" s="89" t="n">
        <f aca="false">G1405*130/1000*E1405</f>
        <v>4110.015</v>
      </c>
      <c r="G1405" s="333" t="n">
        <v>210.77</v>
      </c>
      <c r="H1405" s="321" t="n">
        <v>1000</v>
      </c>
      <c r="I1405" s="334" t="s">
        <v>1430</v>
      </c>
      <c r="J1405" s="335" t="s">
        <v>1281</v>
      </c>
      <c r="K1405" s="336" t="s">
        <v>1645</v>
      </c>
      <c r="L1405" s="337" t="s">
        <v>441</v>
      </c>
      <c r="M1405" s="338" t="n">
        <v>101</v>
      </c>
      <c r="N1405" s="97" t="n">
        <f aca="false">(((D1405*G1405)/1000)*E1405)*B1405</f>
        <v>0</v>
      </c>
    </row>
    <row r="1406" customFormat="false" ht="12.75" hidden="false" customHeight="false" outlineLevel="0" collapsed="false">
      <c r="A1406" s="160" t="n">
        <v>40801</v>
      </c>
      <c r="B1406" s="86"/>
      <c r="C1406" s="99" t="s">
        <v>29</v>
      </c>
      <c r="D1406" s="99" t="n">
        <v>1</v>
      </c>
      <c r="E1406" s="88" t="n">
        <v>150</v>
      </c>
      <c r="F1406" s="89" t="n">
        <f aca="false">G1406*130/1000*E1406</f>
        <v>2641.47</v>
      </c>
      <c r="G1406" s="100" t="n">
        <v>135.46</v>
      </c>
      <c r="H1406" s="91" t="n">
        <v>1000</v>
      </c>
      <c r="I1406" s="92" t="s">
        <v>1430</v>
      </c>
      <c r="J1406" s="101" t="s">
        <v>1281</v>
      </c>
      <c r="K1406" s="102" t="s">
        <v>556</v>
      </c>
      <c r="L1406" s="136" t="s">
        <v>441</v>
      </c>
      <c r="M1406" s="228" t="n">
        <v>102</v>
      </c>
      <c r="N1406" s="97" t="n">
        <f aca="false">(((D1406*G1406)/1000)*E1406)*B1406</f>
        <v>0</v>
      </c>
    </row>
    <row r="1407" customFormat="false" ht="12.75" hidden="false" customHeight="false" outlineLevel="0" collapsed="false">
      <c r="A1407" s="160" t="n">
        <v>40802</v>
      </c>
      <c r="B1407" s="86"/>
      <c r="C1407" s="99" t="s">
        <v>29</v>
      </c>
      <c r="D1407" s="99" t="n">
        <v>1</v>
      </c>
      <c r="E1407" s="88" t="n">
        <v>150</v>
      </c>
      <c r="F1407" s="89" t="n">
        <f aca="false">G1407*130/1000*E1407</f>
        <v>2491.515</v>
      </c>
      <c r="G1407" s="100" t="n">
        <v>127.77</v>
      </c>
      <c r="H1407" s="91" t="n">
        <v>1000</v>
      </c>
      <c r="I1407" s="92" t="s">
        <v>1430</v>
      </c>
      <c r="J1407" s="101" t="s">
        <v>1281</v>
      </c>
      <c r="K1407" s="102" t="s">
        <v>1646</v>
      </c>
      <c r="L1407" s="136" t="s">
        <v>441</v>
      </c>
      <c r="M1407" s="228" t="n">
        <v>102</v>
      </c>
      <c r="N1407" s="97" t="n">
        <f aca="false">(((D1407*G1407)/1000)*E1407)*B1407</f>
        <v>0</v>
      </c>
    </row>
    <row r="1408" customFormat="false" ht="12.75" hidden="false" customHeight="false" outlineLevel="0" collapsed="false">
      <c r="A1408" s="160" t="n">
        <v>40803</v>
      </c>
      <c r="B1408" s="86"/>
      <c r="C1408" s="99" t="s">
        <v>29</v>
      </c>
      <c r="D1408" s="99" t="n">
        <v>1</v>
      </c>
      <c r="E1408" s="88" t="n">
        <v>150</v>
      </c>
      <c r="F1408" s="89" t="n">
        <f aca="false">G1408*130/1000*E1408</f>
        <v>3961.23</v>
      </c>
      <c r="G1408" s="100" t="n">
        <v>203.14</v>
      </c>
      <c r="H1408" s="91" t="n">
        <v>1000</v>
      </c>
      <c r="I1408" s="92" t="s">
        <v>1430</v>
      </c>
      <c r="J1408" s="101" t="s">
        <v>1281</v>
      </c>
      <c r="K1408" s="102" t="s">
        <v>560</v>
      </c>
      <c r="L1408" s="136" t="s">
        <v>441</v>
      </c>
      <c r="M1408" s="228" t="n">
        <v>102</v>
      </c>
      <c r="N1408" s="97" t="n">
        <f aca="false">(((D1408*G1408)/1000)*E1408)*B1408</f>
        <v>0</v>
      </c>
    </row>
    <row r="1409" customFormat="false" ht="12.75" hidden="false" customHeight="false" outlineLevel="0" collapsed="false">
      <c r="A1409" s="331" t="n">
        <v>40804</v>
      </c>
      <c r="B1409" s="86"/>
      <c r="C1409" s="329" t="s">
        <v>29</v>
      </c>
      <c r="D1409" s="329" t="n">
        <v>1</v>
      </c>
      <c r="E1409" s="332" t="n">
        <v>150</v>
      </c>
      <c r="F1409" s="89" t="n">
        <f aca="false">G1409*130/1000*E1409</f>
        <v>2191.995</v>
      </c>
      <c r="G1409" s="333" t="n">
        <v>112.41</v>
      </c>
      <c r="H1409" s="321" t="n">
        <v>1000</v>
      </c>
      <c r="I1409" s="334" t="s">
        <v>1430</v>
      </c>
      <c r="J1409" s="335" t="s">
        <v>1281</v>
      </c>
      <c r="K1409" s="336" t="s">
        <v>61</v>
      </c>
      <c r="L1409" s="337" t="s">
        <v>441</v>
      </c>
      <c r="M1409" s="338" t="n">
        <v>102</v>
      </c>
      <c r="N1409" s="97" t="n">
        <f aca="false">(((D1409*G1409)/1000)*E1409)*B1409</f>
        <v>0</v>
      </c>
    </row>
    <row r="1410" customFormat="false" ht="12.75" hidden="false" customHeight="false" outlineLevel="0" collapsed="false">
      <c r="A1410" s="160" t="n">
        <v>40811</v>
      </c>
      <c r="B1410" s="109"/>
      <c r="C1410" s="99" t="s">
        <v>29</v>
      </c>
      <c r="D1410" s="99" t="n">
        <v>1</v>
      </c>
      <c r="E1410" s="88" t="n">
        <v>150</v>
      </c>
      <c r="F1410" s="89" t="n">
        <f aca="false">G1410*130/1000*E1410</f>
        <v>2941.185</v>
      </c>
      <c r="G1410" s="100" t="n">
        <v>150.83</v>
      </c>
      <c r="H1410" s="91" t="n">
        <v>1000</v>
      </c>
      <c r="I1410" s="92" t="s">
        <v>1430</v>
      </c>
      <c r="J1410" s="101" t="s">
        <v>1281</v>
      </c>
      <c r="K1410" s="102" t="s">
        <v>1647</v>
      </c>
      <c r="L1410" s="136" t="s">
        <v>441</v>
      </c>
      <c r="M1410" s="228" t="n">
        <v>102</v>
      </c>
      <c r="N1410" s="97" t="n">
        <f aca="false">(((D1410*G1410)/1000)*E1410)*B1410</f>
        <v>0</v>
      </c>
    </row>
    <row r="1411" customFormat="false" ht="12.75" hidden="false" customHeight="false" outlineLevel="0" collapsed="false">
      <c r="A1411" s="160" t="n">
        <v>40812</v>
      </c>
      <c r="B1411" s="86"/>
      <c r="C1411" s="99" t="s">
        <v>29</v>
      </c>
      <c r="D1411" s="99" t="n">
        <v>1</v>
      </c>
      <c r="E1411" s="88" t="n">
        <v>150</v>
      </c>
      <c r="F1411" s="89" t="n">
        <f aca="false">G1411*130/1000*E1411</f>
        <v>2941.185</v>
      </c>
      <c r="G1411" s="100" t="n">
        <v>150.83</v>
      </c>
      <c r="H1411" s="91" t="n">
        <v>1000</v>
      </c>
      <c r="I1411" s="92" t="s">
        <v>1430</v>
      </c>
      <c r="J1411" s="101" t="s">
        <v>1281</v>
      </c>
      <c r="K1411" s="102" t="s">
        <v>1648</v>
      </c>
      <c r="L1411" s="136" t="s">
        <v>441</v>
      </c>
      <c r="M1411" s="228" t="n">
        <v>102</v>
      </c>
      <c r="N1411" s="97" t="n">
        <f aca="false">(((D1411*G1411)/1000)*E1411)*B1411</f>
        <v>0</v>
      </c>
    </row>
    <row r="1412" customFormat="false" ht="12.75" hidden="false" customHeight="false" outlineLevel="0" collapsed="false">
      <c r="A1412" s="160" t="n">
        <v>40813</v>
      </c>
      <c r="B1412" s="109"/>
      <c r="C1412" s="99" t="s">
        <v>29</v>
      </c>
      <c r="D1412" s="99" t="n">
        <v>1</v>
      </c>
      <c r="E1412" s="88" t="n">
        <v>150</v>
      </c>
      <c r="F1412" s="89" t="n">
        <f aca="false">G1412*130/1000*E1412</f>
        <v>3240.9</v>
      </c>
      <c r="G1412" s="100" t="n">
        <v>166.2</v>
      </c>
      <c r="H1412" s="91" t="n">
        <v>1000</v>
      </c>
      <c r="I1412" s="92" t="s">
        <v>1430</v>
      </c>
      <c r="J1412" s="101" t="s">
        <v>1281</v>
      </c>
      <c r="K1412" s="102" t="s">
        <v>1649</v>
      </c>
      <c r="L1412" s="136" t="s">
        <v>441</v>
      </c>
      <c r="M1412" s="228" t="n">
        <v>102</v>
      </c>
      <c r="N1412" s="97" t="n">
        <f aca="false">(((D1412*G1412)/1000)*E1412)*B1412</f>
        <v>0</v>
      </c>
    </row>
    <row r="1413" customFormat="false" ht="12.75" hidden="false" customHeight="false" outlineLevel="0" collapsed="false">
      <c r="A1413" s="160" t="n">
        <v>40814</v>
      </c>
      <c r="B1413" s="86"/>
      <c r="C1413" s="99" t="s">
        <v>29</v>
      </c>
      <c r="D1413" s="99" t="n">
        <v>1</v>
      </c>
      <c r="E1413" s="88" t="n">
        <v>150</v>
      </c>
      <c r="F1413" s="89" t="n">
        <f aca="false">G1413*130/1000*E1413</f>
        <v>2941.185</v>
      </c>
      <c r="G1413" s="100" t="n">
        <v>150.83</v>
      </c>
      <c r="H1413" s="91" t="n">
        <v>1000</v>
      </c>
      <c r="I1413" s="92" t="s">
        <v>1430</v>
      </c>
      <c r="J1413" s="101" t="s">
        <v>1281</v>
      </c>
      <c r="K1413" s="102" t="s">
        <v>839</v>
      </c>
      <c r="L1413" s="136" t="s">
        <v>441</v>
      </c>
      <c r="M1413" s="228" t="n">
        <v>102</v>
      </c>
      <c r="N1413" s="97" t="n">
        <f aca="false">(((D1413*G1413)/1000)*E1413)*B1413</f>
        <v>0</v>
      </c>
    </row>
    <row r="1414" customFormat="false" ht="12.75" hidden="false" customHeight="false" outlineLevel="0" collapsed="false">
      <c r="A1414" s="160" t="n">
        <v>40821</v>
      </c>
      <c r="B1414" s="109"/>
      <c r="C1414" s="99" t="s">
        <v>29</v>
      </c>
      <c r="D1414" s="99" t="n">
        <v>1</v>
      </c>
      <c r="E1414" s="88" t="n">
        <v>100</v>
      </c>
      <c r="F1414" s="89" t="n">
        <f aca="false">G1414*130/1000*E1414</f>
        <v>2225.6</v>
      </c>
      <c r="G1414" s="100" t="n">
        <v>171.2</v>
      </c>
      <c r="H1414" s="91" t="n">
        <v>1000</v>
      </c>
      <c r="I1414" s="92" t="s">
        <v>1430</v>
      </c>
      <c r="J1414" s="101" t="s">
        <v>1281</v>
      </c>
      <c r="K1414" s="102" t="s">
        <v>823</v>
      </c>
      <c r="L1414" s="136" t="s">
        <v>441</v>
      </c>
      <c r="M1414" s="228" t="n">
        <v>102</v>
      </c>
      <c r="N1414" s="97" t="n">
        <f aca="false">(((D1414*G1414)/1000)*E1414)*B1414</f>
        <v>0</v>
      </c>
    </row>
    <row r="1415" customFormat="false" ht="12.75" hidden="false" customHeight="false" outlineLevel="0" collapsed="false">
      <c r="A1415" s="160" t="n">
        <v>40822</v>
      </c>
      <c r="B1415" s="109"/>
      <c r="C1415" s="99" t="s">
        <v>29</v>
      </c>
      <c r="D1415" s="99" t="n">
        <v>1</v>
      </c>
      <c r="E1415" s="88" t="n">
        <v>100</v>
      </c>
      <c r="F1415" s="89" t="n">
        <f aca="false">G1415*130/1000*E1415</f>
        <v>2825.03</v>
      </c>
      <c r="G1415" s="100" t="n">
        <v>217.31</v>
      </c>
      <c r="H1415" s="91" t="n">
        <v>1000</v>
      </c>
      <c r="I1415" s="92" t="s">
        <v>1430</v>
      </c>
      <c r="J1415" s="101" t="s">
        <v>1281</v>
      </c>
      <c r="K1415" s="102" t="s">
        <v>825</v>
      </c>
      <c r="L1415" s="136" t="s">
        <v>441</v>
      </c>
      <c r="M1415" s="228" t="n">
        <v>102</v>
      </c>
      <c r="N1415" s="97" t="n">
        <f aca="false">(((D1415*G1415)/1000)*E1415)*B1415</f>
        <v>0</v>
      </c>
    </row>
    <row r="1416" customFormat="false" ht="12.75" hidden="false" customHeight="false" outlineLevel="0" collapsed="false">
      <c r="A1416" s="160" t="n">
        <v>40823</v>
      </c>
      <c r="B1416" s="109"/>
      <c r="C1416" s="99" t="s">
        <v>29</v>
      </c>
      <c r="D1416" s="99" t="n">
        <v>1</v>
      </c>
      <c r="E1416" s="88" t="n">
        <v>100</v>
      </c>
      <c r="F1416" s="89" t="n">
        <f aca="false">G1416*130/1000*E1416</f>
        <v>2825.03</v>
      </c>
      <c r="G1416" s="100" t="n">
        <v>217.31</v>
      </c>
      <c r="H1416" s="91" t="n">
        <v>1000</v>
      </c>
      <c r="I1416" s="92" t="s">
        <v>1430</v>
      </c>
      <c r="J1416" s="101" t="s">
        <v>1281</v>
      </c>
      <c r="K1416" s="102" t="s">
        <v>827</v>
      </c>
      <c r="L1416" s="136" t="s">
        <v>441</v>
      </c>
      <c r="M1416" s="228" t="n">
        <v>102</v>
      </c>
      <c r="N1416" s="97" t="n">
        <f aca="false">(((D1416*G1416)/1000)*E1416)*B1416</f>
        <v>0</v>
      </c>
    </row>
    <row r="1417" customFormat="false" ht="12.75" hidden="false" customHeight="false" outlineLevel="0" collapsed="false">
      <c r="A1417" s="160" t="n">
        <v>40824</v>
      </c>
      <c r="B1417" s="109"/>
      <c r="C1417" s="99" t="s">
        <v>29</v>
      </c>
      <c r="D1417" s="99" t="n">
        <v>1</v>
      </c>
      <c r="E1417" s="88" t="n">
        <v>100</v>
      </c>
      <c r="F1417" s="89" t="n">
        <f aca="false">G1417*130/1000*E1417</f>
        <v>2625.22</v>
      </c>
      <c r="G1417" s="100" t="n">
        <v>201.94</v>
      </c>
      <c r="H1417" s="91" t="n">
        <v>1000</v>
      </c>
      <c r="I1417" s="92" t="s">
        <v>1430</v>
      </c>
      <c r="J1417" s="101" t="s">
        <v>1281</v>
      </c>
      <c r="K1417" s="102" t="s">
        <v>829</v>
      </c>
      <c r="L1417" s="136" t="s">
        <v>441</v>
      </c>
      <c r="M1417" s="228" t="n">
        <v>102</v>
      </c>
      <c r="N1417" s="97" t="n">
        <f aca="false">(((D1417*G1417)/1000)*E1417)*B1417</f>
        <v>0</v>
      </c>
    </row>
    <row r="1418" customFormat="false" ht="12.75" hidden="false" customHeight="false" outlineLevel="0" collapsed="false">
      <c r="A1418" s="331" t="n">
        <v>40841</v>
      </c>
      <c r="B1418" s="109"/>
      <c r="C1418" s="329" t="s">
        <v>29</v>
      </c>
      <c r="D1418" s="329" t="n">
        <v>1</v>
      </c>
      <c r="E1418" s="332" t="n">
        <v>150</v>
      </c>
      <c r="F1418" s="89" t="n">
        <f aca="false">G1418*130/1000*E1418</f>
        <v>2191.995</v>
      </c>
      <c r="G1418" s="333" t="n">
        <v>112.41</v>
      </c>
      <c r="H1418" s="321" t="n">
        <v>1000</v>
      </c>
      <c r="I1418" s="334" t="s">
        <v>1430</v>
      </c>
      <c r="J1418" s="335" t="s">
        <v>71</v>
      </c>
      <c r="K1418" s="336" t="s">
        <v>1650</v>
      </c>
      <c r="L1418" s="337" t="s">
        <v>441</v>
      </c>
      <c r="M1418" s="338" t="n">
        <v>102</v>
      </c>
      <c r="N1418" s="97" t="n">
        <f aca="false">(((D1418*G1418)/1000)*E1418)*B1418</f>
        <v>0</v>
      </c>
    </row>
    <row r="1419" customFormat="false" ht="12.75" hidden="false" customHeight="false" outlineLevel="0" collapsed="false">
      <c r="A1419" s="160" t="n">
        <v>40842</v>
      </c>
      <c r="B1419" s="109"/>
      <c r="C1419" s="99" t="s">
        <v>29</v>
      </c>
      <c r="D1419" s="99" t="n">
        <v>1</v>
      </c>
      <c r="E1419" s="88" t="n">
        <v>150</v>
      </c>
      <c r="F1419" s="89" t="n">
        <f aca="false">G1419*130/1000*E1419</f>
        <v>1905.15</v>
      </c>
      <c r="G1419" s="100" t="n">
        <v>97.7</v>
      </c>
      <c r="H1419" s="91" t="n">
        <v>1000</v>
      </c>
      <c r="I1419" s="92" t="s">
        <v>1430</v>
      </c>
      <c r="J1419" s="101" t="s">
        <v>71</v>
      </c>
      <c r="K1419" s="102" t="s">
        <v>1651</v>
      </c>
      <c r="L1419" s="136" t="s">
        <v>441</v>
      </c>
      <c r="M1419" s="228" t="n">
        <v>102</v>
      </c>
      <c r="N1419" s="97" t="n">
        <f aca="false">(((D1419*G1419)/1000)*E1419)*B1419</f>
        <v>0</v>
      </c>
    </row>
    <row r="1420" customFormat="false" ht="12.75" hidden="false" customHeight="false" outlineLevel="0" collapsed="false">
      <c r="A1420" s="160" t="n">
        <v>40843</v>
      </c>
      <c r="B1420" s="109"/>
      <c r="C1420" s="99" t="s">
        <v>29</v>
      </c>
      <c r="D1420" s="99" t="n">
        <v>1</v>
      </c>
      <c r="E1420" s="88" t="n">
        <v>150</v>
      </c>
      <c r="F1420" s="89" t="n">
        <f aca="false">G1420*130/1000*E1420</f>
        <v>4110.015</v>
      </c>
      <c r="G1420" s="100" t="n">
        <v>210.77</v>
      </c>
      <c r="H1420" s="91" t="n">
        <v>1000</v>
      </c>
      <c r="I1420" s="92" t="s">
        <v>1430</v>
      </c>
      <c r="J1420" s="101" t="s">
        <v>71</v>
      </c>
      <c r="K1420" s="102" t="s">
        <v>1652</v>
      </c>
      <c r="L1420" s="136" t="s">
        <v>441</v>
      </c>
      <c r="M1420" s="228" t="n">
        <v>102</v>
      </c>
      <c r="N1420" s="97" t="n">
        <f aca="false">(((D1420*G1420)/1000)*E1420)*B1420</f>
        <v>0</v>
      </c>
    </row>
    <row r="1421" customFormat="false" ht="12.75" hidden="false" customHeight="false" outlineLevel="0" collapsed="false">
      <c r="A1421" s="160" t="n">
        <v>40844</v>
      </c>
      <c r="B1421" s="109"/>
      <c r="C1421" s="99" t="s">
        <v>29</v>
      </c>
      <c r="D1421" s="99" t="n">
        <v>1</v>
      </c>
      <c r="E1421" s="88" t="n">
        <v>150</v>
      </c>
      <c r="F1421" s="89" t="n">
        <f aca="false">G1421*130/1000*E1421</f>
        <v>1905.15</v>
      </c>
      <c r="G1421" s="100" t="n">
        <v>97.7</v>
      </c>
      <c r="H1421" s="91" t="n">
        <v>1000</v>
      </c>
      <c r="I1421" s="92" t="s">
        <v>1430</v>
      </c>
      <c r="J1421" s="101" t="s">
        <v>71</v>
      </c>
      <c r="K1421" s="102" t="s">
        <v>1653</v>
      </c>
      <c r="L1421" s="136" t="s">
        <v>441</v>
      </c>
      <c r="M1421" s="228" t="n">
        <v>102</v>
      </c>
      <c r="N1421" s="97" t="n">
        <f aca="false">(((D1421*G1421)/1000)*E1421)*B1421</f>
        <v>0</v>
      </c>
    </row>
    <row r="1422" customFormat="false" ht="12.75" hidden="false" customHeight="false" outlineLevel="0" collapsed="false">
      <c r="A1422" s="331" t="n">
        <v>40851</v>
      </c>
      <c r="B1422" s="109"/>
      <c r="C1422" s="329" t="s">
        <v>29</v>
      </c>
      <c r="D1422" s="329" t="n">
        <v>1</v>
      </c>
      <c r="E1422" s="332" t="n">
        <v>150</v>
      </c>
      <c r="F1422" s="89" t="n">
        <f aca="false">G1422*130/1000*E1422</f>
        <v>1905.15</v>
      </c>
      <c r="G1422" s="333" t="n">
        <v>97.7</v>
      </c>
      <c r="H1422" s="321" t="n">
        <v>1000</v>
      </c>
      <c r="I1422" s="334" t="s">
        <v>1430</v>
      </c>
      <c r="J1422" s="335" t="s">
        <v>71</v>
      </c>
      <c r="K1422" s="336" t="s">
        <v>1592</v>
      </c>
      <c r="L1422" s="337" t="s">
        <v>441</v>
      </c>
      <c r="M1422" s="338" t="n">
        <v>103</v>
      </c>
      <c r="N1422" s="97" t="n">
        <f aca="false">(((D1422*G1422)/1000)*E1422)*B1422</f>
        <v>0</v>
      </c>
    </row>
    <row r="1423" customFormat="false" ht="12.75" hidden="false" customHeight="false" outlineLevel="0" collapsed="false">
      <c r="A1423" s="160" t="n">
        <v>40852</v>
      </c>
      <c r="B1423" s="109"/>
      <c r="C1423" s="99" t="s">
        <v>29</v>
      </c>
      <c r="D1423" s="99" t="n">
        <v>1</v>
      </c>
      <c r="E1423" s="88" t="n">
        <v>150</v>
      </c>
      <c r="F1423" s="89" t="n">
        <f aca="false">G1423*130/1000*E1423</f>
        <v>2491.515</v>
      </c>
      <c r="G1423" s="100" t="n">
        <v>127.77</v>
      </c>
      <c r="H1423" s="91" t="n">
        <v>1000</v>
      </c>
      <c r="I1423" s="92" t="s">
        <v>1430</v>
      </c>
      <c r="J1423" s="101" t="s">
        <v>71</v>
      </c>
      <c r="K1423" s="102" t="s">
        <v>534</v>
      </c>
      <c r="L1423" s="136" t="s">
        <v>441</v>
      </c>
      <c r="M1423" s="228" t="n">
        <v>103</v>
      </c>
      <c r="N1423" s="97" t="n">
        <f aca="false">(((D1423*G1423)/1000)*E1423)*B1423</f>
        <v>0</v>
      </c>
    </row>
    <row r="1424" customFormat="false" ht="12.75" hidden="false" customHeight="false" outlineLevel="0" collapsed="false">
      <c r="A1424" s="160" t="n">
        <v>40853</v>
      </c>
      <c r="B1424" s="109"/>
      <c r="C1424" s="99" t="s">
        <v>29</v>
      </c>
      <c r="D1424" s="99" t="n">
        <v>1</v>
      </c>
      <c r="E1424" s="88" t="n">
        <v>150</v>
      </c>
      <c r="F1424" s="89" t="n">
        <f aca="false">G1424*130/1000*E1424</f>
        <v>2341.755</v>
      </c>
      <c r="G1424" s="100" t="n">
        <v>120.09</v>
      </c>
      <c r="H1424" s="91" t="n">
        <v>1000</v>
      </c>
      <c r="I1424" s="92" t="s">
        <v>1430</v>
      </c>
      <c r="J1424" s="101" t="s">
        <v>71</v>
      </c>
      <c r="K1424" s="102" t="s">
        <v>531</v>
      </c>
      <c r="L1424" s="136" t="s">
        <v>441</v>
      </c>
      <c r="M1424" s="228" t="n">
        <v>103</v>
      </c>
      <c r="N1424" s="97" t="n">
        <f aca="false">(((D1424*G1424)/1000)*E1424)*B1424</f>
        <v>0</v>
      </c>
    </row>
    <row r="1425" customFormat="false" ht="12.75" hidden="false" customHeight="false" outlineLevel="0" collapsed="false">
      <c r="A1425" s="331" t="n">
        <v>40854</v>
      </c>
      <c r="B1425" s="109"/>
      <c r="C1425" s="329" t="s">
        <v>29</v>
      </c>
      <c r="D1425" s="329" t="n">
        <v>1</v>
      </c>
      <c r="E1425" s="332" t="n">
        <v>150</v>
      </c>
      <c r="F1425" s="89" t="n">
        <f aca="false">G1425*130/1000*E1425</f>
        <v>2491.515</v>
      </c>
      <c r="G1425" s="333" t="n">
        <v>127.77</v>
      </c>
      <c r="H1425" s="321" t="n">
        <v>1000</v>
      </c>
      <c r="I1425" s="334" t="s">
        <v>1430</v>
      </c>
      <c r="J1425" s="335" t="s">
        <v>71</v>
      </c>
      <c r="K1425" s="336" t="s">
        <v>871</v>
      </c>
      <c r="L1425" s="337" t="s">
        <v>441</v>
      </c>
      <c r="M1425" s="338" t="n">
        <v>103</v>
      </c>
      <c r="N1425" s="97" t="n">
        <f aca="false">(((D1425*G1425)/1000)*E1425)*B1425</f>
        <v>0</v>
      </c>
    </row>
    <row r="1426" customFormat="false" ht="12.75" hidden="false" customHeight="false" outlineLevel="0" collapsed="false">
      <c r="A1426" s="160" t="n">
        <v>40861</v>
      </c>
      <c r="B1426" s="109"/>
      <c r="C1426" s="99" t="s">
        <v>29</v>
      </c>
      <c r="D1426" s="99" t="n">
        <v>1</v>
      </c>
      <c r="E1426" s="88" t="n">
        <v>150</v>
      </c>
      <c r="F1426" s="89" t="n">
        <f aca="false">G1426*130/1000*E1426</f>
        <v>2641.47</v>
      </c>
      <c r="G1426" s="100" t="n">
        <v>135.46</v>
      </c>
      <c r="H1426" s="91" t="n">
        <v>1000</v>
      </c>
      <c r="I1426" s="92" t="s">
        <v>1430</v>
      </c>
      <c r="J1426" s="101" t="s">
        <v>71</v>
      </c>
      <c r="K1426" s="102" t="s">
        <v>76</v>
      </c>
      <c r="L1426" s="136" t="s">
        <v>441</v>
      </c>
      <c r="M1426" s="228" t="n">
        <v>103</v>
      </c>
      <c r="N1426" s="97" t="n">
        <f aca="false">(((D1426*G1426)/1000)*E1426)*B1426</f>
        <v>0</v>
      </c>
    </row>
    <row r="1427" customFormat="false" ht="12.75" hidden="false" customHeight="false" outlineLevel="0" collapsed="false">
      <c r="A1427" s="160" t="n">
        <v>40862</v>
      </c>
      <c r="B1427" s="109"/>
      <c r="C1427" s="99" t="s">
        <v>29</v>
      </c>
      <c r="D1427" s="99" t="n">
        <v>1</v>
      </c>
      <c r="E1427" s="88" t="n">
        <v>150</v>
      </c>
      <c r="F1427" s="89" t="n">
        <f aca="false">G1427*130/1000*E1427</f>
        <v>2641.47</v>
      </c>
      <c r="G1427" s="100" t="n">
        <v>135.46</v>
      </c>
      <c r="H1427" s="91" t="n">
        <v>1000</v>
      </c>
      <c r="I1427" s="92" t="s">
        <v>1430</v>
      </c>
      <c r="J1427" s="101" t="s">
        <v>71</v>
      </c>
      <c r="K1427" s="102" t="s">
        <v>1654</v>
      </c>
      <c r="L1427" s="136" t="s">
        <v>441</v>
      </c>
      <c r="M1427" s="228" t="n">
        <v>103</v>
      </c>
      <c r="N1427" s="97" t="n">
        <f aca="false">(((D1427*G1427)/1000)*E1427)*B1427</f>
        <v>0</v>
      </c>
    </row>
    <row r="1428" customFormat="false" ht="12.75" hidden="false" customHeight="false" outlineLevel="0" collapsed="false">
      <c r="A1428" s="160" t="n">
        <v>40863</v>
      </c>
      <c r="B1428" s="109"/>
      <c r="C1428" s="99" t="s">
        <v>29</v>
      </c>
      <c r="D1428" s="99" t="n">
        <v>1</v>
      </c>
      <c r="E1428" s="88" t="n">
        <v>150</v>
      </c>
      <c r="F1428" s="89" t="n">
        <f aca="false">G1428*130/1000*E1428</f>
        <v>2941.185</v>
      </c>
      <c r="G1428" s="100" t="n">
        <v>150.83</v>
      </c>
      <c r="H1428" s="91" t="n">
        <v>1000</v>
      </c>
      <c r="I1428" s="92" t="s">
        <v>1430</v>
      </c>
      <c r="J1428" s="101" t="s">
        <v>71</v>
      </c>
      <c r="K1428" s="102" t="s">
        <v>538</v>
      </c>
      <c r="L1428" s="136" t="s">
        <v>441</v>
      </c>
      <c r="M1428" s="228" t="n">
        <v>103</v>
      </c>
      <c r="N1428" s="97" t="n">
        <f aca="false">(((D1428*G1428)/1000)*E1428)*B1428</f>
        <v>0</v>
      </c>
    </row>
    <row r="1429" customFormat="false" ht="12.75" hidden="false" customHeight="false" outlineLevel="0" collapsed="false">
      <c r="A1429" s="160" t="n">
        <v>40864</v>
      </c>
      <c r="B1429" s="109"/>
      <c r="C1429" s="99" t="s">
        <v>29</v>
      </c>
      <c r="D1429" s="99" t="n">
        <v>1</v>
      </c>
      <c r="E1429" s="88" t="n">
        <v>150</v>
      </c>
      <c r="F1429" s="89" t="n">
        <f aca="false">G1429*130/1000*E1429</f>
        <v>2341.755</v>
      </c>
      <c r="G1429" s="100" t="n">
        <v>120.09</v>
      </c>
      <c r="H1429" s="91" t="n">
        <v>1000</v>
      </c>
      <c r="I1429" s="92" t="s">
        <v>1430</v>
      </c>
      <c r="J1429" s="101" t="s">
        <v>71</v>
      </c>
      <c r="K1429" s="102" t="s">
        <v>537</v>
      </c>
      <c r="L1429" s="136" t="s">
        <v>441</v>
      </c>
      <c r="M1429" s="228" t="n">
        <v>103</v>
      </c>
      <c r="N1429" s="97" t="n">
        <f aca="false">(((D1429*G1429)/1000)*E1429)*B1429</f>
        <v>0</v>
      </c>
    </row>
    <row r="1430" customFormat="false" ht="12.75" hidden="false" customHeight="false" outlineLevel="0" collapsed="false">
      <c r="A1430" s="160" t="n">
        <v>40881</v>
      </c>
      <c r="B1430" s="109"/>
      <c r="C1430" s="99" t="s">
        <v>29</v>
      </c>
      <c r="D1430" s="99" t="n">
        <v>1</v>
      </c>
      <c r="E1430" s="88" t="n">
        <v>150</v>
      </c>
      <c r="F1430" s="89" t="n">
        <f aca="false">G1430*130/1000*E1430</f>
        <v>3961.23</v>
      </c>
      <c r="G1430" s="100" t="n">
        <v>203.14</v>
      </c>
      <c r="H1430" s="91" t="n">
        <v>1000</v>
      </c>
      <c r="I1430" s="92" t="s">
        <v>1430</v>
      </c>
      <c r="J1430" s="101" t="s">
        <v>71</v>
      </c>
      <c r="K1430" s="102" t="s">
        <v>1655</v>
      </c>
      <c r="L1430" s="136" t="s">
        <v>441</v>
      </c>
      <c r="M1430" s="228" t="n">
        <v>103</v>
      </c>
      <c r="N1430" s="97" t="n">
        <f aca="false">(((D1430*G1430)/1000)*E1430)*B1430</f>
        <v>0</v>
      </c>
    </row>
    <row r="1431" customFormat="false" ht="12.75" hidden="false" customHeight="false" outlineLevel="0" collapsed="false">
      <c r="A1431" s="160" t="n">
        <v>40882</v>
      </c>
      <c r="B1431" s="109"/>
      <c r="C1431" s="99" t="s">
        <v>29</v>
      </c>
      <c r="D1431" s="99" t="n">
        <v>1</v>
      </c>
      <c r="E1431" s="88" t="n">
        <v>150</v>
      </c>
      <c r="F1431" s="89" t="n">
        <f aca="false">G1431*130/1000*E1431</f>
        <v>3663.855</v>
      </c>
      <c r="G1431" s="100" t="n">
        <v>187.89</v>
      </c>
      <c r="H1431" s="91" t="n">
        <v>1000</v>
      </c>
      <c r="I1431" s="92" t="s">
        <v>1430</v>
      </c>
      <c r="J1431" s="101" t="s">
        <v>71</v>
      </c>
      <c r="K1431" s="102" t="s">
        <v>882</v>
      </c>
      <c r="L1431" s="136" t="s">
        <v>441</v>
      </c>
      <c r="M1431" s="228" t="n">
        <v>103</v>
      </c>
      <c r="N1431" s="97" t="n">
        <f aca="false">(((D1431*G1431)/1000)*E1431)*B1431</f>
        <v>0</v>
      </c>
    </row>
    <row r="1432" customFormat="false" ht="12.75" hidden="false" customHeight="false" outlineLevel="0" collapsed="false">
      <c r="A1432" s="160" t="n">
        <v>40883</v>
      </c>
      <c r="B1432" s="109"/>
      <c r="C1432" s="99" t="s">
        <v>29</v>
      </c>
      <c r="D1432" s="99" t="n">
        <v>1</v>
      </c>
      <c r="E1432" s="88" t="n">
        <v>150</v>
      </c>
      <c r="F1432" s="89" t="n">
        <f aca="false">G1432*130/1000*E1432</f>
        <v>3240.9</v>
      </c>
      <c r="G1432" s="100" t="n">
        <v>166.2</v>
      </c>
      <c r="H1432" s="91" t="n">
        <v>1000</v>
      </c>
      <c r="I1432" s="92" t="s">
        <v>1430</v>
      </c>
      <c r="J1432" s="101" t="s">
        <v>71</v>
      </c>
      <c r="K1432" s="102" t="s">
        <v>251</v>
      </c>
      <c r="L1432" s="136" t="s">
        <v>441</v>
      </c>
      <c r="M1432" s="228" t="n">
        <v>103</v>
      </c>
      <c r="N1432" s="97" t="n">
        <f aca="false">(((D1432*G1432)/1000)*E1432)*B1432</f>
        <v>0</v>
      </c>
    </row>
    <row r="1433" customFormat="false" ht="12.75" hidden="false" customHeight="false" outlineLevel="0" collapsed="false">
      <c r="A1433" s="160" t="n">
        <v>40884</v>
      </c>
      <c r="B1433" s="109"/>
      <c r="C1433" s="99" t="s">
        <v>29</v>
      </c>
      <c r="D1433" s="99" t="n">
        <v>1</v>
      </c>
      <c r="E1433" s="88" t="n">
        <v>150</v>
      </c>
      <c r="F1433" s="89" t="n">
        <f aca="false">G1433*130/1000*E1433</f>
        <v>3961.23</v>
      </c>
      <c r="G1433" s="100" t="n">
        <v>203.14</v>
      </c>
      <c r="H1433" s="91" t="n">
        <v>1000</v>
      </c>
      <c r="I1433" s="92" t="s">
        <v>1430</v>
      </c>
      <c r="J1433" s="101" t="s">
        <v>71</v>
      </c>
      <c r="K1433" s="102" t="s">
        <v>1656</v>
      </c>
      <c r="L1433" s="136" t="s">
        <v>441</v>
      </c>
      <c r="M1433" s="228" t="n">
        <v>103</v>
      </c>
      <c r="N1433" s="97" t="n">
        <f aca="false">(((D1433*G1433)/1000)*E1433)*B1433</f>
        <v>0</v>
      </c>
    </row>
    <row r="1434" customFormat="false" ht="12.75" hidden="false" customHeight="false" outlineLevel="0" collapsed="false">
      <c r="A1434" s="160" t="n">
        <v>40891</v>
      </c>
      <c r="B1434" s="109"/>
      <c r="C1434" s="99" t="s">
        <v>29</v>
      </c>
      <c r="D1434" s="99" t="n">
        <v>1</v>
      </c>
      <c r="E1434" s="88" t="n">
        <v>150</v>
      </c>
      <c r="F1434" s="89" t="n">
        <f aca="false">G1434*130/1000*E1434</f>
        <v>3240.9</v>
      </c>
      <c r="G1434" s="100" t="n">
        <v>166.2</v>
      </c>
      <c r="H1434" s="91" t="n">
        <v>1000</v>
      </c>
      <c r="I1434" s="92" t="s">
        <v>1430</v>
      </c>
      <c r="J1434" s="101" t="s">
        <v>71</v>
      </c>
      <c r="K1434" s="102" t="s">
        <v>1657</v>
      </c>
      <c r="L1434" s="136" t="s">
        <v>441</v>
      </c>
      <c r="M1434" s="228" t="n">
        <v>103</v>
      </c>
      <c r="N1434" s="97" t="n">
        <f aca="false">(((D1434*G1434)/1000)*E1434)*B1434</f>
        <v>0</v>
      </c>
    </row>
    <row r="1435" customFormat="false" ht="12.75" hidden="false" customHeight="false" outlineLevel="0" collapsed="false">
      <c r="A1435" s="160" t="n">
        <v>40892</v>
      </c>
      <c r="B1435" s="109"/>
      <c r="C1435" s="149" t="s">
        <v>29</v>
      </c>
      <c r="D1435" s="149" t="n">
        <v>1</v>
      </c>
      <c r="E1435" s="88" t="n">
        <v>150</v>
      </c>
      <c r="F1435" s="89" t="n">
        <f aca="false">G1435*130/1000*E1435</f>
        <v>3663.855</v>
      </c>
      <c r="G1435" s="100" t="n">
        <v>187.89</v>
      </c>
      <c r="H1435" s="91" t="n">
        <v>1000</v>
      </c>
      <c r="I1435" s="92" t="s">
        <v>1430</v>
      </c>
      <c r="J1435" s="101" t="s">
        <v>71</v>
      </c>
      <c r="K1435" s="102" t="s">
        <v>253</v>
      </c>
      <c r="L1435" s="136" t="s">
        <v>441</v>
      </c>
      <c r="M1435" s="228" t="n">
        <v>103</v>
      </c>
      <c r="N1435" s="97" t="n">
        <f aca="false">(((D1435*G1435)/1000)*E1435)*B1435</f>
        <v>0</v>
      </c>
    </row>
    <row r="1436" customFormat="false" ht="12.75" hidden="false" customHeight="false" outlineLevel="0" collapsed="false">
      <c r="A1436" s="160" t="n">
        <v>40893</v>
      </c>
      <c r="B1436" s="109"/>
      <c r="C1436" s="99" t="s">
        <v>29</v>
      </c>
      <c r="D1436" s="99" t="n">
        <v>1</v>
      </c>
      <c r="E1436" s="88" t="n">
        <v>150</v>
      </c>
      <c r="F1436" s="89" t="n">
        <f aca="false">G1436*130/1000*E1436</f>
        <v>3961.23</v>
      </c>
      <c r="G1436" s="100" t="n">
        <v>203.14</v>
      </c>
      <c r="H1436" s="91" t="n">
        <v>1000</v>
      </c>
      <c r="I1436" s="92" t="s">
        <v>1430</v>
      </c>
      <c r="J1436" s="101" t="s">
        <v>71</v>
      </c>
      <c r="K1436" s="102" t="s">
        <v>1658</v>
      </c>
      <c r="L1436" s="136" t="s">
        <v>441</v>
      </c>
      <c r="M1436" s="228" t="n">
        <v>103</v>
      </c>
      <c r="N1436" s="97" t="n">
        <f aca="false">(((D1436*G1436)/1000)*E1436)*B1436</f>
        <v>0</v>
      </c>
    </row>
    <row r="1437" customFormat="false" ht="12.75" hidden="false" customHeight="false" outlineLevel="0" collapsed="false">
      <c r="A1437" s="331" t="n">
        <v>40894</v>
      </c>
      <c r="B1437" s="109"/>
      <c r="C1437" s="329" t="s">
        <v>29</v>
      </c>
      <c r="D1437" s="329" t="n">
        <v>1</v>
      </c>
      <c r="E1437" s="332" t="n">
        <v>150</v>
      </c>
      <c r="F1437" s="89" t="n">
        <f aca="false">G1437*130/1000*E1437</f>
        <v>3240.9</v>
      </c>
      <c r="G1437" s="333" t="n">
        <v>166.2</v>
      </c>
      <c r="H1437" s="321" t="n">
        <v>1000</v>
      </c>
      <c r="I1437" s="334" t="s">
        <v>1430</v>
      </c>
      <c r="J1437" s="335" t="s">
        <v>71</v>
      </c>
      <c r="K1437" s="336" t="s">
        <v>1659</v>
      </c>
      <c r="L1437" s="337" t="s">
        <v>441</v>
      </c>
      <c r="M1437" s="338" t="n">
        <v>103</v>
      </c>
      <c r="N1437" s="97" t="n">
        <f aca="false">(((D1437*G1437)/1000)*E1437)*B1437</f>
        <v>0</v>
      </c>
    </row>
    <row r="1438" customFormat="false" ht="12.75" hidden="false" customHeight="false" outlineLevel="0" collapsed="false">
      <c r="A1438" s="160" t="n">
        <v>40901</v>
      </c>
      <c r="B1438" s="109"/>
      <c r="C1438" s="99" t="s">
        <v>29</v>
      </c>
      <c r="D1438" s="99" t="n">
        <v>1</v>
      </c>
      <c r="E1438" s="88" t="n">
        <v>150</v>
      </c>
      <c r="F1438" s="89" t="n">
        <f aca="false">G1438*130/1000*E1438</f>
        <v>3961.23</v>
      </c>
      <c r="G1438" s="100" t="n">
        <v>203.14</v>
      </c>
      <c r="H1438" s="91" t="n">
        <v>1000</v>
      </c>
      <c r="I1438" s="92" t="s">
        <v>1430</v>
      </c>
      <c r="J1438" s="101" t="s">
        <v>71</v>
      </c>
      <c r="K1438" s="102" t="s">
        <v>884</v>
      </c>
      <c r="L1438" s="136" t="s">
        <v>441</v>
      </c>
      <c r="M1438" s="228" t="n">
        <v>104</v>
      </c>
      <c r="N1438" s="97" t="n">
        <f aca="false">(((D1438*G1438)/1000)*E1438)*B1438</f>
        <v>0</v>
      </c>
    </row>
    <row r="1439" customFormat="false" ht="12.75" hidden="false" customHeight="false" outlineLevel="0" collapsed="false">
      <c r="A1439" s="160" t="n">
        <v>40902</v>
      </c>
      <c r="B1439" s="109"/>
      <c r="C1439" s="149" t="s">
        <v>29</v>
      </c>
      <c r="D1439" s="149" t="n">
        <v>1</v>
      </c>
      <c r="E1439" s="88" t="n">
        <v>150</v>
      </c>
      <c r="F1439" s="89" t="n">
        <f aca="false">G1439*130/1000*E1439</f>
        <v>3240.9</v>
      </c>
      <c r="G1439" s="100" t="n">
        <v>166.2</v>
      </c>
      <c r="H1439" s="91" t="n">
        <v>1000</v>
      </c>
      <c r="I1439" s="92" t="s">
        <v>1430</v>
      </c>
      <c r="J1439" s="101" t="s">
        <v>71</v>
      </c>
      <c r="K1439" s="102" t="s">
        <v>255</v>
      </c>
      <c r="L1439" s="136" t="s">
        <v>441</v>
      </c>
      <c r="M1439" s="228" t="n">
        <v>104</v>
      </c>
      <c r="N1439" s="97" t="n">
        <f aca="false">(((D1439*G1439)/1000)*E1439)*B1439</f>
        <v>0</v>
      </c>
    </row>
    <row r="1440" customFormat="false" ht="12.75" hidden="false" customHeight="false" outlineLevel="0" collapsed="false">
      <c r="A1440" s="160" t="n">
        <v>40903</v>
      </c>
      <c r="B1440" s="109"/>
      <c r="C1440" s="99" t="s">
        <v>29</v>
      </c>
      <c r="D1440" s="99" t="n">
        <v>1</v>
      </c>
      <c r="E1440" s="88" t="n">
        <v>150</v>
      </c>
      <c r="F1440" s="89" t="n">
        <f aca="false">G1440*130/1000*E1440</f>
        <v>3515.07</v>
      </c>
      <c r="G1440" s="100" t="n">
        <v>180.26</v>
      </c>
      <c r="H1440" s="91" t="n">
        <v>1000</v>
      </c>
      <c r="I1440" s="92" t="s">
        <v>1430</v>
      </c>
      <c r="J1440" s="101" t="s">
        <v>71</v>
      </c>
      <c r="K1440" s="102" t="s">
        <v>257</v>
      </c>
      <c r="L1440" s="136" t="s">
        <v>441</v>
      </c>
      <c r="M1440" s="228" t="n">
        <v>104</v>
      </c>
      <c r="N1440" s="97" t="n">
        <f aca="false">(((D1440*G1440)/1000)*E1440)*B1440</f>
        <v>0</v>
      </c>
    </row>
    <row r="1441" customFormat="false" ht="12.75" hidden="false" customHeight="false" outlineLevel="0" collapsed="false">
      <c r="A1441" s="160" t="n">
        <v>40904</v>
      </c>
      <c r="B1441" s="109"/>
      <c r="C1441" s="99" t="s">
        <v>29</v>
      </c>
      <c r="D1441" s="99" t="n">
        <v>1</v>
      </c>
      <c r="E1441" s="88" t="n">
        <v>150</v>
      </c>
      <c r="F1441" s="89" t="n">
        <f aca="false">G1441*130/1000*E1441</f>
        <v>2941.185</v>
      </c>
      <c r="G1441" s="100" t="n">
        <v>150.83</v>
      </c>
      <c r="H1441" s="91" t="n">
        <v>1000</v>
      </c>
      <c r="I1441" s="92" t="s">
        <v>1430</v>
      </c>
      <c r="J1441" s="101" t="s">
        <v>71</v>
      </c>
      <c r="K1441" s="102" t="s">
        <v>888</v>
      </c>
      <c r="L1441" s="136" t="s">
        <v>441</v>
      </c>
      <c r="M1441" s="228" t="n">
        <v>104</v>
      </c>
      <c r="N1441" s="97" t="n">
        <f aca="false">(((D1441*G1441)/1000)*E1441)*B1441</f>
        <v>0</v>
      </c>
    </row>
    <row r="1442" customFormat="false" ht="12.75" hidden="false" customHeight="false" outlineLevel="0" collapsed="false">
      <c r="A1442" s="160" t="n">
        <v>40921</v>
      </c>
      <c r="B1442" s="109"/>
      <c r="C1442" s="99" t="s">
        <v>29</v>
      </c>
      <c r="D1442" s="99" t="n">
        <v>1</v>
      </c>
      <c r="E1442" s="88" t="n">
        <v>150</v>
      </c>
      <c r="F1442" s="89" t="n">
        <f aca="false">G1442*130/1000*E1442</f>
        <v>2791.23</v>
      </c>
      <c r="G1442" s="100" t="n">
        <v>143.14</v>
      </c>
      <c r="H1442" s="91" t="n">
        <v>1000</v>
      </c>
      <c r="I1442" s="92" t="s">
        <v>1430</v>
      </c>
      <c r="J1442" s="101" t="s">
        <v>1273</v>
      </c>
      <c r="K1442" s="102" t="s">
        <v>1604</v>
      </c>
      <c r="L1442" s="136" t="s">
        <v>441</v>
      </c>
      <c r="M1442" s="228" t="n">
        <v>104</v>
      </c>
      <c r="N1442" s="97" t="n">
        <f aca="false">(((D1442*G1442)/1000)*E1442)*B1442</f>
        <v>0</v>
      </c>
    </row>
    <row r="1443" customFormat="false" ht="12.75" hidden="false" customHeight="false" outlineLevel="0" collapsed="false">
      <c r="A1443" s="331" t="n">
        <v>40922</v>
      </c>
      <c r="B1443" s="109"/>
      <c r="C1443" s="329" t="s">
        <v>29</v>
      </c>
      <c r="D1443" s="329" t="n">
        <v>1</v>
      </c>
      <c r="E1443" s="332" t="n">
        <v>150</v>
      </c>
      <c r="F1443" s="89" t="n">
        <f aca="false">G1443*130/1000*E1443</f>
        <v>2641.47</v>
      </c>
      <c r="G1443" s="333" t="n">
        <v>135.46</v>
      </c>
      <c r="H1443" s="321" t="n">
        <v>1000</v>
      </c>
      <c r="I1443" s="334" t="s">
        <v>1430</v>
      </c>
      <c r="J1443" s="335" t="s">
        <v>1273</v>
      </c>
      <c r="K1443" s="336" t="s">
        <v>1605</v>
      </c>
      <c r="L1443" s="337" t="s">
        <v>441</v>
      </c>
      <c r="M1443" s="338" t="n">
        <v>104</v>
      </c>
      <c r="N1443" s="97" t="n">
        <f aca="false">(((D1443*G1443)/1000)*E1443)*B1443</f>
        <v>0</v>
      </c>
    </row>
    <row r="1444" customFormat="false" ht="12.75" hidden="false" customHeight="false" outlineLevel="0" collapsed="false">
      <c r="A1444" s="331" t="n">
        <v>40923</v>
      </c>
      <c r="B1444" s="109"/>
      <c r="C1444" s="329" t="s">
        <v>29</v>
      </c>
      <c r="D1444" s="329" t="n">
        <v>1</v>
      </c>
      <c r="E1444" s="332" t="n">
        <v>150</v>
      </c>
      <c r="F1444" s="89" t="n">
        <f aca="false">G1444*130/1000*E1444</f>
        <v>1905.15</v>
      </c>
      <c r="G1444" s="333" t="n">
        <v>97.7</v>
      </c>
      <c r="H1444" s="321" t="n">
        <v>1000</v>
      </c>
      <c r="I1444" s="334" t="s">
        <v>1430</v>
      </c>
      <c r="J1444" s="335" t="s">
        <v>1273</v>
      </c>
      <c r="K1444" s="336" t="s">
        <v>947</v>
      </c>
      <c r="L1444" s="337" t="s">
        <v>441</v>
      </c>
      <c r="M1444" s="338" t="n">
        <v>104</v>
      </c>
      <c r="N1444" s="97" t="n">
        <f aca="false">(((D1444*G1444)/1000)*E1444)*B1444</f>
        <v>0</v>
      </c>
    </row>
    <row r="1445" customFormat="false" ht="12.75" hidden="false" customHeight="false" outlineLevel="0" collapsed="false">
      <c r="A1445" s="331" t="n">
        <v>40924</v>
      </c>
      <c r="B1445" s="109"/>
      <c r="C1445" s="329" t="s">
        <v>29</v>
      </c>
      <c r="D1445" s="329" t="n">
        <v>1</v>
      </c>
      <c r="E1445" s="332" t="n">
        <v>150</v>
      </c>
      <c r="F1445" s="89" t="n">
        <f aca="false">G1445*130/1000*E1445</f>
        <v>2191.995</v>
      </c>
      <c r="G1445" s="333" t="n">
        <v>112.41</v>
      </c>
      <c r="H1445" s="321" t="n">
        <v>1000</v>
      </c>
      <c r="I1445" s="334" t="s">
        <v>1430</v>
      </c>
      <c r="J1445" s="335" t="s">
        <v>1273</v>
      </c>
      <c r="K1445" s="336" t="s">
        <v>1606</v>
      </c>
      <c r="L1445" s="337" t="s">
        <v>441</v>
      </c>
      <c r="M1445" s="338" t="n">
        <v>104</v>
      </c>
      <c r="N1445" s="97" t="n">
        <f aca="false">(((D1445*G1445)/1000)*E1445)*B1445</f>
        <v>0</v>
      </c>
    </row>
    <row r="1446" customFormat="false" ht="12.75" hidden="false" customHeight="false" outlineLevel="0" collapsed="false">
      <c r="A1446" s="160" t="n">
        <v>40941</v>
      </c>
      <c r="B1446" s="109"/>
      <c r="C1446" s="99" t="s">
        <v>29</v>
      </c>
      <c r="D1446" s="99" t="n">
        <v>1</v>
      </c>
      <c r="E1446" s="88" t="n">
        <v>150</v>
      </c>
      <c r="F1446" s="89" t="n">
        <f aca="false">G1446*130/1000*E1446</f>
        <v>2341.755</v>
      </c>
      <c r="G1446" s="100" t="n">
        <v>120.09</v>
      </c>
      <c r="H1446" s="91" t="n">
        <v>1000</v>
      </c>
      <c r="I1446" s="92" t="s">
        <v>1430</v>
      </c>
      <c r="J1446" s="101" t="s">
        <v>87</v>
      </c>
      <c r="K1446" s="102" t="s">
        <v>283</v>
      </c>
      <c r="L1446" s="136" t="s">
        <v>441</v>
      </c>
      <c r="M1446" s="228" t="n">
        <v>104</v>
      </c>
      <c r="N1446" s="97" t="n">
        <f aca="false">(((D1446*G1446)/1000)*E1446)*B1446</f>
        <v>0</v>
      </c>
    </row>
    <row r="1447" customFormat="false" ht="12.75" hidden="false" customHeight="false" outlineLevel="0" collapsed="false">
      <c r="A1447" s="331" t="n">
        <v>40942</v>
      </c>
      <c r="B1447" s="109"/>
      <c r="C1447" s="329" t="s">
        <v>29</v>
      </c>
      <c r="D1447" s="329" t="n">
        <v>1</v>
      </c>
      <c r="E1447" s="332" t="n">
        <v>150</v>
      </c>
      <c r="F1447" s="89" t="n">
        <f aca="false">G1447*130/1000*E1447</f>
        <v>2641.47</v>
      </c>
      <c r="G1447" s="333" t="n">
        <v>135.46</v>
      </c>
      <c r="H1447" s="321" t="n">
        <v>1000</v>
      </c>
      <c r="I1447" s="334" t="s">
        <v>1430</v>
      </c>
      <c r="J1447" s="335" t="s">
        <v>87</v>
      </c>
      <c r="K1447" s="336" t="s">
        <v>1595</v>
      </c>
      <c r="L1447" s="337" t="s">
        <v>441</v>
      </c>
      <c r="M1447" s="338" t="n">
        <v>104</v>
      </c>
      <c r="N1447" s="97" t="n">
        <f aca="false">(((D1447*G1447)/1000)*E1447)*B1447</f>
        <v>0</v>
      </c>
    </row>
    <row r="1448" customFormat="false" ht="12.75" hidden="false" customHeight="false" outlineLevel="0" collapsed="false">
      <c r="A1448" s="160" t="n">
        <v>40943</v>
      </c>
      <c r="B1448" s="109"/>
      <c r="C1448" s="99" t="s">
        <v>29</v>
      </c>
      <c r="D1448" s="99" t="n">
        <v>1</v>
      </c>
      <c r="E1448" s="88" t="n">
        <v>150</v>
      </c>
      <c r="F1448" s="89" t="n">
        <f aca="false">G1448*130/1000*E1448</f>
        <v>2191.995</v>
      </c>
      <c r="G1448" s="100" t="n">
        <v>112.41</v>
      </c>
      <c r="H1448" s="91" t="n">
        <v>1000</v>
      </c>
      <c r="I1448" s="92" t="s">
        <v>1430</v>
      </c>
      <c r="J1448" s="101" t="s">
        <v>87</v>
      </c>
      <c r="K1448" s="102" t="s">
        <v>275</v>
      </c>
      <c r="L1448" s="136" t="s">
        <v>441</v>
      </c>
      <c r="M1448" s="228" t="n">
        <v>104</v>
      </c>
      <c r="N1448" s="97" t="n">
        <f aca="false">(((D1448*G1448)/1000)*E1448)*B1448</f>
        <v>0</v>
      </c>
    </row>
    <row r="1449" customFormat="false" ht="12.75" hidden="false" customHeight="false" outlineLevel="0" collapsed="false">
      <c r="A1449" s="331" t="n">
        <v>40944</v>
      </c>
      <c r="B1449" s="109"/>
      <c r="C1449" s="329" t="s">
        <v>29</v>
      </c>
      <c r="D1449" s="329" t="n">
        <v>1</v>
      </c>
      <c r="E1449" s="332" t="n">
        <v>150</v>
      </c>
      <c r="F1449" s="89" t="n">
        <f aca="false">G1449*130/1000*E1449</f>
        <v>2941.185</v>
      </c>
      <c r="G1449" s="333" t="n">
        <v>150.83</v>
      </c>
      <c r="H1449" s="321" t="n">
        <v>1000</v>
      </c>
      <c r="I1449" s="334" t="s">
        <v>1430</v>
      </c>
      <c r="J1449" s="335" t="s">
        <v>87</v>
      </c>
      <c r="K1449" s="336" t="s">
        <v>1596</v>
      </c>
      <c r="L1449" s="337" t="s">
        <v>441</v>
      </c>
      <c r="M1449" s="338" t="n">
        <v>104</v>
      </c>
      <c r="N1449" s="97" t="n">
        <f aca="false">(((D1449*G1449)/1000)*E1449)*B1449</f>
        <v>0</v>
      </c>
    </row>
    <row r="1450" customFormat="false" ht="12.75" hidden="false" customHeight="false" outlineLevel="0" collapsed="false">
      <c r="A1450" s="331" t="n">
        <v>40951</v>
      </c>
      <c r="B1450" s="109"/>
      <c r="C1450" s="329" t="s">
        <v>29</v>
      </c>
      <c r="D1450" s="329" t="n">
        <v>1</v>
      </c>
      <c r="E1450" s="332" t="n">
        <v>150</v>
      </c>
      <c r="F1450" s="89" t="n">
        <f aca="false">G1450*130/1000*E1450</f>
        <v>2464.215</v>
      </c>
      <c r="G1450" s="333" t="n">
        <v>126.37</v>
      </c>
      <c r="H1450" s="321" t="n">
        <v>1000</v>
      </c>
      <c r="I1450" s="334" t="s">
        <v>1430</v>
      </c>
      <c r="J1450" s="335" t="s">
        <v>87</v>
      </c>
      <c r="K1450" s="336" t="s">
        <v>1660</v>
      </c>
      <c r="L1450" s="337" t="s">
        <v>441</v>
      </c>
      <c r="M1450" s="338" t="n">
        <v>104</v>
      </c>
      <c r="N1450" s="97" t="n">
        <f aca="false">(((D1450*G1450)/1000)*E1450)*B1450</f>
        <v>0</v>
      </c>
    </row>
    <row r="1451" customFormat="false" ht="12.75" hidden="false" customHeight="false" outlineLevel="0" collapsed="false">
      <c r="A1451" s="331" t="n">
        <v>40952</v>
      </c>
      <c r="B1451" s="109"/>
      <c r="C1451" s="329" t="s">
        <v>29</v>
      </c>
      <c r="D1451" s="329" t="n">
        <v>1</v>
      </c>
      <c r="E1451" s="332" t="n">
        <v>150</v>
      </c>
      <c r="F1451" s="89" t="n">
        <f aca="false">G1451*130/1000*E1451</f>
        <v>3063.645</v>
      </c>
      <c r="G1451" s="333" t="n">
        <v>157.11</v>
      </c>
      <c r="H1451" s="321" t="n">
        <v>1000</v>
      </c>
      <c r="I1451" s="334" t="s">
        <v>1430</v>
      </c>
      <c r="J1451" s="335" t="s">
        <v>87</v>
      </c>
      <c r="K1451" s="336" t="s">
        <v>88</v>
      </c>
      <c r="L1451" s="337" t="s">
        <v>441</v>
      </c>
      <c r="M1451" s="338" t="n">
        <v>104</v>
      </c>
      <c r="N1451" s="97" t="n">
        <f aca="false">(((D1451*G1451)/1000)*E1451)*B1451</f>
        <v>0</v>
      </c>
    </row>
    <row r="1452" customFormat="false" ht="12.75" hidden="false" customHeight="false" outlineLevel="0" collapsed="false">
      <c r="A1452" s="160" t="n">
        <v>40953</v>
      </c>
      <c r="B1452" s="109"/>
      <c r="C1452" s="99" t="s">
        <v>29</v>
      </c>
      <c r="D1452" s="99" t="n">
        <v>1</v>
      </c>
      <c r="E1452" s="88" t="n">
        <v>150</v>
      </c>
      <c r="F1452" s="89" t="n">
        <f aca="false">G1452*130/1000*E1452</f>
        <v>2763.93</v>
      </c>
      <c r="G1452" s="100" t="n">
        <v>141.74</v>
      </c>
      <c r="H1452" s="91" t="n">
        <v>1000</v>
      </c>
      <c r="I1452" s="92" t="s">
        <v>1430</v>
      </c>
      <c r="J1452" s="101" t="s">
        <v>87</v>
      </c>
      <c r="K1452" s="102" t="s">
        <v>1661</v>
      </c>
      <c r="L1452" s="136" t="s">
        <v>441</v>
      </c>
      <c r="M1452" s="228" t="n">
        <v>104</v>
      </c>
      <c r="N1452" s="97" t="n">
        <f aca="false">(((D1452*G1452)/1000)*E1452)*B1452</f>
        <v>0</v>
      </c>
    </row>
    <row r="1453" customFormat="false" ht="12.75" hidden="false" customHeight="false" outlineLevel="0" collapsed="false">
      <c r="A1453" s="160" t="n">
        <v>40954</v>
      </c>
      <c r="B1453" s="109"/>
      <c r="C1453" s="99" t="s">
        <v>29</v>
      </c>
      <c r="D1453" s="99" t="n">
        <v>1</v>
      </c>
      <c r="E1453" s="88" t="n">
        <v>150</v>
      </c>
      <c r="F1453" s="89" t="n">
        <f aca="false">G1453*130/1000*E1453</f>
        <v>2763.93</v>
      </c>
      <c r="G1453" s="100" t="n">
        <v>141.74</v>
      </c>
      <c r="H1453" s="91" t="n">
        <v>1000</v>
      </c>
      <c r="I1453" s="92" t="s">
        <v>1430</v>
      </c>
      <c r="J1453" s="101" t="s">
        <v>87</v>
      </c>
      <c r="K1453" s="102" t="s">
        <v>1558</v>
      </c>
      <c r="L1453" s="136" t="s">
        <v>441</v>
      </c>
      <c r="M1453" s="228" t="n">
        <v>104</v>
      </c>
      <c r="N1453" s="97" t="n">
        <f aca="false">(((D1453*G1453)/1000)*E1453)*B1453</f>
        <v>0</v>
      </c>
    </row>
    <row r="1454" customFormat="false" ht="12.75" hidden="false" customHeight="false" outlineLevel="0" collapsed="false">
      <c r="A1454" s="160" t="n">
        <v>40961</v>
      </c>
      <c r="B1454" s="109"/>
      <c r="C1454" s="99" t="s">
        <v>29</v>
      </c>
      <c r="D1454" s="99" t="n">
        <v>1</v>
      </c>
      <c r="E1454" s="88" t="n">
        <v>150</v>
      </c>
      <c r="F1454" s="89" t="n">
        <f aca="false">G1454*130/1000*E1454</f>
        <v>3363.36</v>
      </c>
      <c r="G1454" s="100" t="n">
        <v>172.48</v>
      </c>
      <c r="H1454" s="91" t="n">
        <v>1000</v>
      </c>
      <c r="I1454" s="92" t="s">
        <v>1430</v>
      </c>
      <c r="J1454" s="101" t="s">
        <v>87</v>
      </c>
      <c r="K1454" s="102" t="s">
        <v>930</v>
      </c>
      <c r="L1454" s="136" t="s">
        <v>441</v>
      </c>
      <c r="M1454" s="228" t="n">
        <v>105</v>
      </c>
      <c r="N1454" s="97" t="n">
        <f aca="false">(((D1454*G1454)/1000)*E1454)*B1454</f>
        <v>0</v>
      </c>
    </row>
    <row r="1455" customFormat="false" ht="12.75" hidden="false" customHeight="false" outlineLevel="0" collapsed="false">
      <c r="A1455" s="160" t="n">
        <v>40962</v>
      </c>
      <c r="B1455" s="109"/>
      <c r="C1455" s="99" t="s">
        <v>29</v>
      </c>
      <c r="D1455" s="99" t="n">
        <v>1</v>
      </c>
      <c r="E1455" s="88" t="n">
        <v>150</v>
      </c>
      <c r="F1455" s="89" t="n">
        <f aca="false">G1455*130/1000*E1455</f>
        <v>2763.93</v>
      </c>
      <c r="G1455" s="100" t="n">
        <v>141.74</v>
      </c>
      <c r="H1455" s="91" t="n">
        <v>1000</v>
      </c>
      <c r="I1455" s="92" t="s">
        <v>1430</v>
      </c>
      <c r="J1455" s="101" t="s">
        <v>87</v>
      </c>
      <c r="K1455" s="102" t="s">
        <v>932</v>
      </c>
      <c r="L1455" s="136" t="s">
        <v>441</v>
      </c>
      <c r="M1455" s="228" t="n">
        <v>105</v>
      </c>
      <c r="N1455" s="97" t="n">
        <f aca="false">(((D1455*G1455)/1000)*E1455)*B1455</f>
        <v>0</v>
      </c>
    </row>
    <row r="1456" customFormat="false" ht="12.75" hidden="false" customHeight="false" outlineLevel="0" collapsed="false">
      <c r="A1456" s="160" t="n">
        <v>40963</v>
      </c>
      <c r="B1456" s="109"/>
      <c r="C1456" s="99" t="s">
        <v>29</v>
      </c>
      <c r="D1456" s="99" t="n">
        <v>1</v>
      </c>
      <c r="E1456" s="88" t="n">
        <v>150</v>
      </c>
      <c r="F1456" s="89" t="n">
        <f aca="false">G1456*130/1000*E1456</f>
        <v>2913.69</v>
      </c>
      <c r="G1456" s="100" t="n">
        <v>149.42</v>
      </c>
      <c r="H1456" s="91" t="n">
        <v>1000</v>
      </c>
      <c r="I1456" s="92" t="s">
        <v>1430</v>
      </c>
      <c r="J1456" s="101" t="s">
        <v>87</v>
      </c>
      <c r="K1456" s="102" t="s">
        <v>934</v>
      </c>
      <c r="L1456" s="136" t="s">
        <v>441</v>
      </c>
      <c r="M1456" s="228" t="n">
        <v>105</v>
      </c>
      <c r="N1456" s="97" t="n">
        <f aca="false">(((D1456*G1456)/1000)*E1456)*B1456</f>
        <v>0</v>
      </c>
    </row>
    <row r="1457" customFormat="false" ht="12.75" hidden="false" customHeight="false" outlineLevel="0" collapsed="false">
      <c r="A1457" s="160" t="n">
        <v>40964</v>
      </c>
      <c r="B1457" s="109"/>
      <c r="C1457" s="99" t="s">
        <v>29</v>
      </c>
      <c r="D1457" s="99" t="n">
        <v>1</v>
      </c>
      <c r="E1457" s="88" t="n">
        <v>150</v>
      </c>
      <c r="F1457" s="89" t="n">
        <f aca="false">G1457*130/1000*E1457</f>
        <v>3363.36</v>
      </c>
      <c r="G1457" s="100" t="n">
        <v>172.48</v>
      </c>
      <c r="H1457" s="91" t="n">
        <v>1000</v>
      </c>
      <c r="I1457" s="92" t="s">
        <v>1430</v>
      </c>
      <c r="J1457" s="101" t="s">
        <v>87</v>
      </c>
      <c r="K1457" s="102" t="s">
        <v>1662</v>
      </c>
      <c r="L1457" s="136" t="s">
        <v>441</v>
      </c>
      <c r="M1457" s="228" t="n">
        <v>105</v>
      </c>
      <c r="N1457" s="97" t="n">
        <f aca="false">(((D1457*G1457)/1000)*E1457)*B1457</f>
        <v>0</v>
      </c>
    </row>
    <row r="1458" customFormat="false" ht="12.75" hidden="false" customHeight="false" outlineLevel="0" collapsed="false">
      <c r="A1458" s="160" t="n">
        <v>40981</v>
      </c>
      <c r="B1458" s="109"/>
      <c r="C1458" s="99" t="s">
        <v>29</v>
      </c>
      <c r="D1458" s="99" t="n">
        <v>1</v>
      </c>
      <c r="E1458" s="88" t="n">
        <v>150</v>
      </c>
      <c r="F1458" s="89" t="n">
        <f aca="false">G1458*130/1000*E1458</f>
        <v>2191.995</v>
      </c>
      <c r="G1458" s="100" t="n">
        <v>112.41</v>
      </c>
      <c r="H1458" s="91" t="n">
        <v>1000</v>
      </c>
      <c r="I1458" s="92" t="s">
        <v>1430</v>
      </c>
      <c r="J1458" s="101" t="s">
        <v>1598</v>
      </c>
      <c r="K1458" s="102" t="s">
        <v>896</v>
      </c>
      <c r="L1458" s="136" t="s">
        <v>441</v>
      </c>
      <c r="M1458" s="228" t="n">
        <v>105</v>
      </c>
      <c r="N1458" s="97" t="n">
        <f aca="false">(((D1458*G1458)/1000)*E1458)*B1458</f>
        <v>0</v>
      </c>
    </row>
    <row r="1459" customFormat="false" ht="12.75" hidden="false" customHeight="false" outlineLevel="0" collapsed="false">
      <c r="A1459" s="160" t="n">
        <v>40982</v>
      </c>
      <c r="B1459" s="109"/>
      <c r="C1459" s="99" t="s">
        <v>29</v>
      </c>
      <c r="D1459" s="99" t="n">
        <v>1</v>
      </c>
      <c r="E1459" s="88" t="n">
        <v>150</v>
      </c>
      <c r="F1459" s="89" t="n">
        <f aca="false">G1459*130/1000*E1459</f>
        <v>2641.47</v>
      </c>
      <c r="G1459" s="100" t="n">
        <v>135.46</v>
      </c>
      <c r="H1459" s="91" t="n">
        <v>1000</v>
      </c>
      <c r="I1459" s="92" t="s">
        <v>1430</v>
      </c>
      <c r="J1459" s="101" t="s">
        <v>1598</v>
      </c>
      <c r="K1459" s="102" t="s">
        <v>271</v>
      </c>
      <c r="L1459" s="136" t="s">
        <v>441</v>
      </c>
      <c r="M1459" s="228" t="n">
        <v>105</v>
      </c>
      <c r="N1459" s="97" t="n">
        <f aca="false">(((D1459*G1459)/1000)*E1459)*B1459</f>
        <v>0</v>
      </c>
    </row>
    <row r="1460" customFormat="false" ht="12.75" hidden="false" customHeight="false" outlineLevel="0" collapsed="false">
      <c r="A1460" s="160" t="n">
        <v>40983</v>
      </c>
      <c r="B1460" s="109"/>
      <c r="C1460" s="99" t="s">
        <v>29</v>
      </c>
      <c r="D1460" s="99" t="n">
        <v>1</v>
      </c>
      <c r="E1460" s="88" t="n">
        <v>150</v>
      </c>
      <c r="F1460" s="89" t="n">
        <f aca="false">G1460*130/1000*E1460</f>
        <v>2191.995</v>
      </c>
      <c r="G1460" s="100" t="n">
        <v>112.41</v>
      </c>
      <c r="H1460" s="91" t="n">
        <v>1000</v>
      </c>
      <c r="I1460" s="92" t="s">
        <v>1430</v>
      </c>
      <c r="J1460" s="101" t="s">
        <v>1598</v>
      </c>
      <c r="K1460" s="102" t="s">
        <v>1663</v>
      </c>
      <c r="L1460" s="136" t="s">
        <v>441</v>
      </c>
      <c r="M1460" s="228" t="n">
        <v>105</v>
      </c>
      <c r="N1460" s="97" t="n">
        <f aca="false">(((D1460*G1460)/1000)*E1460)*B1460</f>
        <v>0</v>
      </c>
    </row>
    <row r="1461" customFormat="false" ht="12.75" hidden="false" customHeight="false" outlineLevel="0" collapsed="false">
      <c r="A1461" s="160" t="n">
        <v>40984</v>
      </c>
      <c r="B1461" s="109"/>
      <c r="C1461" s="99" t="s">
        <v>29</v>
      </c>
      <c r="D1461" s="99" t="n">
        <v>1</v>
      </c>
      <c r="E1461" s="88" t="n">
        <v>150</v>
      </c>
      <c r="F1461" s="89" t="n">
        <f aca="false">G1461*130/1000*E1461</f>
        <v>2341.755</v>
      </c>
      <c r="G1461" s="100" t="n">
        <v>120.09</v>
      </c>
      <c r="H1461" s="91" t="n">
        <v>1000</v>
      </c>
      <c r="I1461" s="92" t="s">
        <v>1430</v>
      </c>
      <c r="J1461" s="101" t="s">
        <v>1598</v>
      </c>
      <c r="K1461" s="102" t="s">
        <v>525</v>
      </c>
      <c r="L1461" s="136" t="s">
        <v>441</v>
      </c>
      <c r="M1461" s="228" t="n">
        <v>105</v>
      </c>
      <c r="N1461" s="97" t="n">
        <f aca="false">(((D1461*G1461)/1000)*E1461)*B1461</f>
        <v>0</v>
      </c>
    </row>
    <row r="1462" customFormat="false" ht="12.75" hidden="false" customHeight="false" outlineLevel="0" collapsed="false">
      <c r="A1462" s="160" t="n">
        <v>40991</v>
      </c>
      <c r="B1462" s="109"/>
      <c r="C1462" s="99" t="s">
        <v>29</v>
      </c>
      <c r="D1462" s="99" t="n">
        <v>1</v>
      </c>
      <c r="E1462" s="88" t="n">
        <v>150</v>
      </c>
      <c r="F1462" s="89" t="n">
        <f aca="false">G1462*130/1000*E1462</f>
        <v>2341.755</v>
      </c>
      <c r="G1462" s="100" t="n">
        <v>120.09</v>
      </c>
      <c r="H1462" s="91" t="n">
        <v>1000</v>
      </c>
      <c r="I1462" s="92" t="s">
        <v>1430</v>
      </c>
      <c r="J1462" s="101" t="s">
        <v>1598</v>
      </c>
      <c r="K1462" s="102" t="s">
        <v>1539</v>
      </c>
      <c r="L1462" s="136" t="s">
        <v>441</v>
      </c>
      <c r="M1462" s="228" t="n">
        <v>105</v>
      </c>
      <c r="N1462" s="97" t="n">
        <f aca="false">(((D1462*G1462)/1000)*E1462)*B1462</f>
        <v>0</v>
      </c>
    </row>
    <row r="1463" customFormat="false" ht="12.75" hidden="false" customHeight="false" outlineLevel="0" collapsed="false">
      <c r="A1463" s="160" t="n">
        <v>40992</v>
      </c>
      <c r="B1463" s="109"/>
      <c r="C1463" s="99" t="s">
        <v>29</v>
      </c>
      <c r="D1463" s="99" t="n">
        <v>1</v>
      </c>
      <c r="E1463" s="88" t="n">
        <v>150</v>
      </c>
      <c r="F1463" s="89" t="n">
        <f aca="false">G1463*130/1000*E1463</f>
        <v>2491.515</v>
      </c>
      <c r="G1463" s="100" t="n">
        <v>127.77</v>
      </c>
      <c r="H1463" s="91" t="n">
        <v>1000</v>
      </c>
      <c r="I1463" s="92" t="s">
        <v>1430</v>
      </c>
      <c r="J1463" s="101" t="s">
        <v>1598</v>
      </c>
      <c r="K1463" s="102" t="s">
        <v>1560</v>
      </c>
      <c r="L1463" s="136" t="s">
        <v>441</v>
      </c>
      <c r="M1463" s="228" t="n">
        <v>105</v>
      </c>
      <c r="N1463" s="97" t="n">
        <f aca="false">(((D1463*G1463)/1000)*E1463)*B1463</f>
        <v>0</v>
      </c>
    </row>
    <row r="1464" customFormat="false" ht="12.75" hidden="false" customHeight="false" outlineLevel="0" collapsed="false">
      <c r="A1464" s="160" t="n">
        <v>40993</v>
      </c>
      <c r="B1464" s="109"/>
      <c r="C1464" s="99" t="s">
        <v>29</v>
      </c>
      <c r="D1464" s="99" t="n">
        <v>1</v>
      </c>
      <c r="E1464" s="88" t="n">
        <v>150</v>
      </c>
      <c r="F1464" s="89" t="n">
        <f aca="false">G1464*130/1000*E1464</f>
        <v>2056.08</v>
      </c>
      <c r="G1464" s="100" t="n">
        <v>105.44</v>
      </c>
      <c r="H1464" s="91" t="n">
        <v>1000</v>
      </c>
      <c r="I1464" s="92" t="s">
        <v>1430</v>
      </c>
      <c r="J1464" s="101" t="s">
        <v>1598</v>
      </c>
      <c r="K1464" s="102" t="s">
        <v>273</v>
      </c>
      <c r="L1464" s="136" t="s">
        <v>441</v>
      </c>
      <c r="M1464" s="228" t="n">
        <v>105</v>
      </c>
      <c r="N1464" s="97" t="n">
        <f aca="false">(((D1464*G1464)/1000)*E1464)*B1464</f>
        <v>0</v>
      </c>
    </row>
    <row r="1465" customFormat="false" ht="12.75" hidden="false" customHeight="false" outlineLevel="0" collapsed="false">
      <c r="A1465" s="160" t="n">
        <v>40994</v>
      </c>
      <c r="B1465" s="109"/>
      <c r="C1465" s="99" t="s">
        <v>29</v>
      </c>
      <c r="D1465" s="99" t="n">
        <v>1</v>
      </c>
      <c r="E1465" s="88" t="n">
        <v>150</v>
      </c>
      <c r="F1465" s="89" t="n">
        <f aca="false">G1465*130/1000*E1465</f>
        <v>2641.47</v>
      </c>
      <c r="G1465" s="100" t="n">
        <v>135.46</v>
      </c>
      <c r="H1465" s="91" t="n">
        <v>1000</v>
      </c>
      <c r="I1465" s="92" t="s">
        <v>1430</v>
      </c>
      <c r="J1465" s="101" t="s">
        <v>1598</v>
      </c>
      <c r="K1465" s="102" t="s">
        <v>265</v>
      </c>
      <c r="L1465" s="136" t="s">
        <v>441</v>
      </c>
      <c r="M1465" s="228" t="n">
        <v>105</v>
      </c>
      <c r="N1465" s="97" t="n">
        <f aca="false">(((D1465*G1465)/1000)*E1465)*B1465</f>
        <v>0</v>
      </c>
    </row>
    <row r="1466" customFormat="false" ht="12.75" hidden="false" customHeight="false" outlineLevel="0" collapsed="false">
      <c r="A1466" s="160" t="n">
        <v>41001</v>
      </c>
      <c r="B1466" s="109"/>
      <c r="C1466" s="99" t="s">
        <v>29</v>
      </c>
      <c r="D1466" s="99" t="n">
        <v>1</v>
      </c>
      <c r="E1466" s="88" t="n">
        <v>150</v>
      </c>
      <c r="F1466" s="89" t="n">
        <f aca="false">G1466*130/1000*E1466</f>
        <v>2056.08</v>
      </c>
      <c r="G1466" s="100" t="n">
        <v>105.44</v>
      </c>
      <c r="H1466" s="91" t="n">
        <v>1000</v>
      </c>
      <c r="I1466" s="92" t="s">
        <v>1430</v>
      </c>
      <c r="J1466" s="101" t="s">
        <v>1598</v>
      </c>
      <c r="K1466" s="102" t="s">
        <v>524</v>
      </c>
      <c r="L1466" s="136" t="s">
        <v>441</v>
      </c>
      <c r="M1466" s="330" t="n">
        <v>105</v>
      </c>
      <c r="N1466" s="97" t="n">
        <f aca="false">(((D1466*G1466)/1000)*E1466)*B1466</f>
        <v>0</v>
      </c>
    </row>
    <row r="1467" customFormat="false" ht="12.75" hidden="false" customHeight="false" outlineLevel="0" collapsed="false">
      <c r="A1467" s="160" t="n">
        <v>41002</v>
      </c>
      <c r="B1467" s="109"/>
      <c r="C1467" s="99" t="s">
        <v>29</v>
      </c>
      <c r="D1467" s="99" t="n">
        <v>1</v>
      </c>
      <c r="E1467" s="88" t="n">
        <v>150</v>
      </c>
      <c r="F1467" s="89" t="n">
        <f aca="false">G1467*130/1000*E1467</f>
        <v>2191.995</v>
      </c>
      <c r="G1467" s="100" t="n">
        <v>112.41</v>
      </c>
      <c r="H1467" s="91" t="n">
        <v>1000</v>
      </c>
      <c r="I1467" s="92" t="s">
        <v>1430</v>
      </c>
      <c r="J1467" s="101" t="s">
        <v>1598</v>
      </c>
      <c r="K1467" s="102" t="s">
        <v>1664</v>
      </c>
      <c r="L1467" s="136" t="s">
        <v>441</v>
      </c>
      <c r="M1467" s="330" t="n">
        <v>105</v>
      </c>
      <c r="N1467" s="97" t="n">
        <f aca="false">(((D1467*G1467)/1000)*E1467)*B1467</f>
        <v>0</v>
      </c>
    </row>
    <row r="1468" customFormat="false" ht="12.75" hidden="false" customHeight="false" outlineLevel="0" collapsed="false">
      <c r="A1468" s="160" t="n">
        <v>41003</v>
      </c>
      <c r="B1468" s="109"/>
      <c r="C1468" s="99" t="s">
        <v>29</v>
      </c>
      <c r="D1468" s="99" t="n">
        <v>1</v>
      </c>
      <c r="E1468" s="88" t="n">
        <v>150</v>
      </c>
      <c r="F1468" s="89" t="n">
        <f aca="false">G1468*130/1000*E1468</f>
        <v>2191.995</v>
      </c>
      <c r="G1468" s="100" t="n">
        <v>112.41</v>
      </c>
      <c r="H1468" s="91" t="n">
        <v>1000</v>
      </c>
      <c r="I1468" s="92" t="s">
        <v>1430</v>
      </c>
      <c r="J1468" s="101" t="s">
        <v>1598</v>
      </c>
      <c r="K1468" s="102" t="s">
        <v>1665</v>
      </c>
      <c r="L1468" s="136" t="s">
        <v>441</v>
      </c>
      <c r="M1468" s="330" t="n">
        <v>105</v>
      </c>
      <c r="N1468" s="97" t="n">
        <f aca="false">(((D1468*G1468)/1000)*E1468)*B1468</f>
        <v>0</v>
      </c>
    </row>
    <row r="1469" customFormat="false" ht="12.75" hidden="false" customHeight="false" outlineLevel="0" collapsed="false">
      <c r="A1469" s="160" t="n">
        <v>41004</v>
      </c>
      <c r="B1469" s="109"/>
      <c r="C1469" s="99" t="s">
        <v>29</v>
      </c>
      <c r="D1469" s="99" t="n">
        <v>1</v>
      </c>
      <c r="E1469" s="88" t="n">
        <v>150</v>
      </c>
      <c r="F1469" s="89" t="n">
        <f aca="false">G1469*130/1000*E1469</f>
        <v>2191.995</v>
      </c>
      <c r="G1469" s="100" t="n">
        <v>112.41</v>
      </c>
      <c r="H1469" s="91" t="n">
        <v>1000</v>
      </c>
      <c r="I1469" s="92" t="s">
        <v>1430</v>
      </c>
      <c r="J1469" s="101" t="s">
        <v>1598</v>
      </c>
      <c r="K1469" s="102" t="s">
        <v>1666</v>
      </c>
      <c r="L1469" s="136" t="s">
        <v>441</v>
      </c>
      <c r="M1469" s="330" t="n">
        <v>105</v>
      </c>
      <c r="N1469" s="97" t="n">
        <f aca="false">(((D1469*G1469)/1000)*E1469)*B1469</f>
        <v>0</v>
      </c>
    </row>
    <row r="1470" customFormat="false" ht="12.75" hidden="false" customHeight="false" outlineLevel="0" collapsed="false">
      <c r="A1470" s="160" t="n">
        <v>41011</v>
      </c>
      <c r="B1470" s="109"/>
      <c r="C1470" s="99" t="s">
        <v>29</v>
      </c>
      <c r="D1470" s="99" t="n">
        <v>1</v>
      </c>
      <c r="E1470" s="88" t="n">
        <v>150</v>
      </c>
      <c r="F1470" s="89" t="n">
        <f aca="false">G1470*130/1000*E1470</f>
        <v>2341.755</v>
      </c>
      <c r="G1470" s="100" t="n">
        <v>120.09</v>
      </c>
      <c r="H1470" s="91" t="n">
        <v>1000</v>
      </c>
      <c r="I1470" s="92" t="s">
        <v>1430</v>
      </c>
      <c r="J1470" s="101" t="s">
        <v>1598</v>
      </c>
      <c r="K1470" s="102" t="s">
        <v>899</v>
      </c>
      <c r="L1470" s="136" t="s">
        <v>441</v>
      </c>
      <c r="M1470" s="330" t="n">
        <v>106</v>
      </c>
      <c r="N1470" s="97" t="n">
        <f aca="false">(((D1470*G1470)/1000)*E1470)*B1470</f>
        <v>0</v>
      </c>
    </row>
    <row r="1471" customFormat="false" ht="12.75" hidden="false" customHeight="false" outlineLevel="0" collapsed="false">
      <c r="A1471" s="160" t="n">
        <v>41012</v>
      </c>
      <c r="B1471" s="109"/>
      <c r="C1471" s="99" t="s">
        <v>29</v>
      </c>
      <c r="D1471" s="99" t="n">
        <v>1</v>
      </c>
      <c r="E1471" s="88" t="n">
        <v>150</v>
      </c>
      <c r="F1471" s="89" t="n">
        <f aca="false">G1471*130/1000*E1471</f>
        <v>2491.515</v>
      </c>
      <c r="G1471" s="100" t="n">
        <v>127.77</v>
      </c>
      <c r="H1471" s="91" t="n">
        <v>1000</v>
      </c>
      <c r="I1471" s="92" t="s">
        <v>1430</v>
      </c>
      <c r="J1471" s="101" t="s">
        <v>1598</v>
      </c>
      <c r="K1471" s="102" t="s">
        <v>263</v>
      </c>
      <c r="L1471" s="136" t="s">
        <v>441</v>
      </c>
      <c r="M1471" s="330" t="n">
        <v>106</v>
      </c>
      <c r="N1471" s="97" t="n">
        <f aca="false">(((D1471*G1471)/1000)*E1471)*B1471</f>
        <v>0</v>
      </c>
    </row>
    <row r="1472" customFormat="false" ht="12.75" hidden="false" customHeight="false" outlineLevel="0" collapsed="false">
      <c r="A1472" s="160" t="n">
        <v>41013</v>
      </c>
      <c r="B1472" s="109"/>
      <c r="C1472" s="99" t="s">
        <v>29</v>
      </c>
      <c r="D1472" s="99" t="n">
        <v>1</v>
      </c>
      <c r="E1472" s="88" t="n">
        <v>150</v>
      </c>
      <c r="F1472" s="89" t="n">
        <f aca="false">G1472*130/1000*E1472</f>
        <v>2941.185</v>
      </c>
      <c r="G1472" s="100" t="n">
        <v>150.83</v>
      </c>
      <c r="H1472" s="91" t="n">
        <v>1000</v>
      </c>
      <c r="I1472" s="92" t="s">
        <v>1430</v>
      </c>
      <c r="J1472" s="101" t="s">
        <v>1598</v>
      </c>
      <c r="K1472" s="102" t="s">
        <v>903</v>
      </c>
      <c r="L1472" s="136" t="s">
        <v>441</v>
      </c>
      <c r="M1472" s="330" t="n">
        <v>106</v>
      </c>
      <c r="N1472" s="97" t="n">
        <f aca="false">(((D1472*G1472)/1000)*E1472)*B1472</f>
        <v>0</v>
      </c>
    </row>
    <row r="1473" customFormat="false" ht="12.75" hidden="false" customHeight="false" outlineLevel="0" collapsed="false">
      <c r="A1473" s="160" t="n">
        <v>41014</v>
      </c>
      <c r="B1473" s="109"/>
      <c r="C1473" s="118" t="s">
        <v>29</v>
      </c>
      <c r="D1473" s="118" t="n">
        <v>1</v>
      </c>
      <c r="E1473" s="111" t="n">
        <v>150</v>
      </c>
      <c r="F1473" s="89" t="n">
        <f aca="false">G1473*130/1000*E1473</f>
        <v>2341.755</v>
      </c>
      <c r="G1473" s="119" t="n">
        <v>120.09</v>
      </c>
      <c r="H1473" s="113" t="n">
        <v>1000</v>
      </c>
      <c r="I1473" s="114" t="s">
        <v>1430</v>
      </c>
      <c r="J1473" s="120" t="s">
        <v>1598</v>
      </c>
      <c r="K1473" s="121" t="s">
        <v>901</v>
      </c>
      <c r="L1473" s="132" t="s">
        <v>441</v>
      </c>
      <c r="M1473" s="330" t="n">
        <v>106</v>
      </c>
      <c r="N1473" s="97" t="n">
        <f aca="false">(((D1473*G1473)/1000)*E1473)*B1473</f>
        <v>0</v>
      </c>
    </row>
    <row r="1474" customFormat="false" ht="12.75" hidden="false" customHeight="false" outlineLevel="0" collapsed="false">
      <c r="A1474" s="160" t="n">
        <v>41031</v>
      </c>
      <c r="B1474" s="109"/>
      <c r="C1474" s="118" t="s">
        <v>29</v>
      </c>
      <c r="D1474" s="118" t="n">
        <v>1</v>
      </c>
      <c r="E1474" s="111" t="n">
        <v>150</v>
      </c>
      <c r="F1474" s="89" t="n">
        <f aca="false">G1474*130/1000*E1474</f>
        <v>2056.08</v>
      </c>
      <c r="G1474" s="119" t="n">
        <v>105.44</v>
      </c>
      <c r="H1474" s="113" t="n">
        <v>1000</v>
      </c>
      <c r="I1474" s="114" t="s">
        <v>1430</v>
      </c>
      <c r="J1474" s="120" t="s">
        <v>1667</v>
      </c>
      <c r="K1474" s="121" t="s">
        <v>1668</v>
      </c>
      <c r="L1474" s="132" t="s">
        <v>441</v>
      </c>
      <c r="M1474" s="330" t="n">
        <v>106</v>
      </c>
      <c r="N1474" s="97" t="n">
        <f aca="false">(((D1474*G1474)/1000)*E1474)*B1474</f>
        <v>0</v>
      </c>
    </row>
    <row r="1475" customFormat="false" ht="12.75" hidden="false" customHeight="false" outlineLevel="0" collapsed="false">
      <c r="A1475" s="160" t="n">
        <v>41032</v>
      </c>
      <c r="B1475" s="109"/>
      <c r="C1475" s="118" t="s">
        <v>29</v>
      </c>
      <c r="D1475" s="118" t="n">
        <v>1</v>
      </c>
      <c r="E1475" s="111" t="n">
        <v>150</v>
      </c>
      <c r="F1475" s="89" t="n">
        <f aca="false">G1475*130/1000*E1475</f>
        <v>3240.9</v>
      </c>
      <c r="G1475" s="119" t="n">
        <v>166.2</v>
      </c>
      <c r="H1475" s="113" t="n">
        <v>1000</v>
      </c>
      <c r="I1475" s="114" t="s">
        <v>1430</v>
      </c>
      <c r="J1475" s="120" t="s">
        <v>1667</v>
      </c>
      <c r="K1475" s="121" t="s">
        <v>516</v>
      </c>
      <c r="L1475" s="132" t="s">
        <v>441</v>
      </c>
      <c r="M1475" s="330" t="n">
        <v>106</v>
      </c>
      <c r="N1475" s="97" t="n">
        <f aca="false">(((D1475*G1475)/1000)*E1475)*B1475</f>
        <v>0</v>
      </c>
    </row>
    <row r="1476" customFormat="false" ht="12.75" hidden="false" customHeight="false" outlineLevel="0" collapsed="false">
      <c r="A1476" s="160" t="n">
        <v>41033</v>
      </c>
      <c r="B1476" s="109"/>
      <c r="C1476" s="118" t="s">
        <v>29</v>
      </c>
      <c r="D1476" s="118" t="n">
        <v>1</v>
      </c>
      <c r="E1476" s="111" t="n">
        <v>150</v>
      </c>
      <c r="F1476" s="89" t="n">
        <f aca="false">G1476*130/1000*E1476</f>
        <v>2791.23</v>
      </c>
      <c r="G1476" s="119" t="n">
        <v>143.14</v>
      </c>
      <c r="H1476" s="113" t="n">
        <v>1000</v>
      </c>
      <c r="I1476" s="114" t="s">
        <v>1430</v>
      </c>
      <c r="J1476" s="120" t="s">
        <v>1667</v>
      </c>
      <c r="K1476" s="121" t="s">
        <v>954</v>
      </c>
      <c r="L1476" s="132" t="s">
        <v>441</v>
      </c>
      <c r="M1476" s="330" t="n">
        <v>106</v>
      </c>
      <c r="N1476" s="97" t="n">
        <f aca="false">(((D1476*G1476)/1000)*E1476)*B1476</f>
        <v>0</v>
      </c>
    </row>
    <row r="1477" customFormat="false" ht="12.75" hidden="false" customHeight="false" outlineLevel="0" collapsed="false">
      <c r="A1477" s="160" t="n">
        <v>41034</v>
      </c>
      <c r="B1477" s="109"/>
      <c r="C1477" s="118" t="s">
        <v>29</v>
      </c>
      <c r="D1477" s="118" t="n">
        <v>1</v>
      </c>
      <c r="E1477" s="111" t="n">
        <v>150</v>
      </c>
      <c r="F1477" s="89" t="n">
        <f aca="false">G1477*130/1000*E1477</f>
        <v>2491.515</v>
      </c>
      <c r="G1477" s="119" t="n">
        <v>127.77</v>
      </c>
      <c r="H1477" s="113" t="n">
        <v>1000</v>
      </c>
      <c r="I1477" s="114" t="s">
        <v>1430</v>
      </c>
      <c r="J1477" s="120" t="s">
        <v>1667</v>
      </c>
      <c r="K1477" s="121" t="s">
        <v>514</v>
      </c>
      <c r="L1477" s="132" t="s">
        <v>441</v>
      </c>
      <c r="M1477" s="330" t="n">
        <v>106</v>
      </c>
      <c r="N1477" s="97" t="n">
        <f aca="false">(((D1477*G1477)/1000)*E1477)*B1477</f>
        <v>0</v>
      </c>
    </row>
    <row r="1478" customFormat="false" ht="12.75" hidden="false" customHeight="false" outlineLevel="0" collapsed="false">
      <c r="A1478" s="160" t="n">
        <v>41041</v>
      </c>
      <c r="B1478" s="109"/>
      <c r="C1478" s="118" t="s">
        <v>29</v>
      </c>
      <c r="D1478" s="118" t="n">
        <v>1</v>
      </c>
      <c r="E1478" s="111" t="n">
        <v>150</v>
      </c>
      <c r="F1478" s="89" t="n">
        <f aca="false">G1478*130/1000*E1478</f>
        <v>2491.515</v>
      </c>
      <c r="G1478" s="119" t="n">
        <v>127.77</v>
      </c>
      <c r="H1478" s="113" t="n">
        <v>1000</v>
      </c>
      <c r="I1478" s="114" t="s">
        <v>1430</v>
      </c>
      <c r="J1478" s="120" t="s">
        <v>1667</v>
      </c>
      <c r="K1478" s="121" t="s">
        <v>1669</v>
      </c>
      <c r="L1478" s="132" t="s">
        <v>441</v>
      </c>
      <c r="M1478" s="330" t="n">
        <v>106</v>
      </c>
      <c r="N1478" s="97" t="n">
        <f aca="false">(((D1478*G1478)/1000)*E1478)*B1478</f>
        <v>0</v>
      </c>
    </row>
    <row r="1479" customFormat="false" ht="12.75" hidden="false" customHeight="false" outlineLevel="0" collapsed="false">
      <c r="A1479" s="160" t="n">
        <v>41042</v>
      </c>
      <c r="B1479" s="109"/>
      <c r="C1479" s="118" t="s">
        <v>29</v>
      </c>
      <c r="D1479" s="118" t="n">
        <v>1</v>
      </c>
      <c r="E1479" s="111" t="n">
        <v>150</v>
      </c>
      <c r="F1479" s="89" t="n">
        <f aca="false">G1479*130/1000*E1479</f>
        <v>3240.9</v>
      </c>
      <c r="G1479" s="119" t="n">
        <v>166.2</v>
      </c>
      <c r="H1479" s="113" t="n">
        <v>1000</v>
      </c>
      <c r="I1479" s="114" t="s">
        <v>1430</v>
      </c>
      <c r="J1479" s="120" t="s">
        <v>1667</v>
      </c>
      <c r="K1479" s="121" t="s">
        <v>1670</v>
      </c>
      <c r="L1479" s="132" t="s">
        <v>441</v>
      </c>
      <c r="M1479" s="330" t="n">
        <v>106</v>
      </c>
      <c r="N1479" s="97" t="n">
        <f aca="false">(((D1479*G1479)/1000)*E1479)*B1479</f>
        <v>0</v>
      </c>
    </row>
    <row r="1480" customFormat="false" ht="12.75" hidden="false" customHeight="false" outlineLevel="0" collapsed="false">
      <c r="A1480" s="160" t="n">
        <v>41043</v>
      </c>
      <c r="B1480" s="109"/>
      <c r="C1480" s="118" t="s">
        <v>29</v>
      </c>
      <c r="D1480" s="118" t="n">
        <v>1</v>
      </c>
      <c r="E1480" s="111" t="n">
        <v>150</v>
      </c>
      <c r="F1480" s="89" t="n">
        <f aca="false">G1480*130/1000*E1480</f>
        <v>3240.9</v>
      </c>
      <c r="G1480" s="119" t="n">
        <v>166.2</v>
      </c>
      <c r="H1480" s="113" t="n">
        <v>1000</v>
      </c>
      <c r="I1480" s="114" t="s">
        <v>1430</v>
      </c>
      <c r="J1480" s="120" t="s">
        <v>1667</v>
      </c>
      <c r="K1480" s="121" t="s">
        <v>519</v>
      </c>
      <c r="L1480" s="132" t="s">
        <v>441</v>
      </c>
      <c r="M1480" s="330" t="n">
        <v>106</v>
      </c>
      <c r="N1480" s="97" t="n">
        <f aca="false">(((D1480*G1480)/1000)*E1480)*B1480</f>
        <v>0</v>
      </c>
    </row>
    <row r="1481" customFormat="false" ht="12.75" hidden="false" customHeight="false" outlineLevel="0" collapsed="false">
      <c r="A1481" s="160" t="n">
        <v>41044</v>
      </c>
      <c r="B1481" s="109"/>
      <c r="C1481" s="118" t="s">
        <v>29</v>
      </c>
      <c r="D1481" s="118" t="n">
        <v>1</v>
      </c>
      <c r="E1481" s="111" t="n">
        <v>150</v>
      </c>
      <c r="F1481" s="89" t="n">
        <f aca="false">G1481*130/1000*E1481</f>
        <v>3240.9</v>
      </c>
      <c r="G1481" s="119" t="n">
        <v>166.2</v>
      </c>
      <c r="H1481" s="113" t="n">
        <v>1000</v>
      </c>
      <c r="I1481" s="114" t="s">
        <v>1430</v>
      </c>
      <c r="J1481" s="120" t="s">
        <v>1667</v>
      </c>
      <c r="K1481" s="121" t="s">
        <v>517</v>
      </c>
      <c r="L1481" s="132" t="s">
        <v>441</v>
      </c>
      <c r="M1481" s="330" t="n">
        <v>106</v>
      </c>
      <c r="N1481" s="97" t="n">
        <f aca="false">(((D1481*G1481)/1000)*E1481)*B1481</f>
        <v>0</v>
      </c>
    </row>
    <row r="1482" customFormat="false" ht="12.75" hidden="false" customHeight="false" outlineLevel="0" collapsed="false">
      <c r="A1482" s="160" t="n">
        <v>41051</v>
      </c>
      <c r="B1482" s="109"/>
      <c r="C1482" s="118" t="s">
        <v>29</v>
      </c>
      <c r="D1482" s="118" t="n">
        <v>1</v>
      </c>
      <c r="E1482" s="111" t="n">
        <v>150</v>
      </c>
      <c r="F1482" s="89" t="n">
        <f aca="false">G1482*130/1000*E1482</f>
        <v>3063.645</v>
      </c>
      <c r="G1482" s="119" t="n">
        <v>157.11</v>
      </c>
      <c r="H1482" s="113" t="n">
        <v>1000</v>
      </c>
      <c r="I1482" s="114" t="s">
        <v>1430</v>
      </c>
      <c r="J1482" s="120" t="s">
        <v>1667</v>
      </c>
      <c r="K1482" s="121" t="s">
        <v>1671</v>
      </c>
      <c r="L1482" s="132" t="s">
        <v>441</v>
      </c>
      <c r="M1482" s="228" t="n">
        <v>106</v>
      </c>
      <c r="N1482" s="97" t="n">
        <f aca="false">(((D1482*G1482)/1000)*E1482)*B1482</f>
        <v>0</v>
      </c>
    </row>
    <row r="1483" customFormat="false" ht="12.75" hidden="false" customHeight="false" outlineLevel="0" collapsed="false">
      <c r="A1483" s="160" t="n">
        <v>41052</v>
      </c>
      <c r="B1483" s="109"/>
      <c r="C1483" s="118" t="s">
        <v>29</v>
      </c>
      <c r="D1483" s="118" t="n">
        <v>1</v>
      </c>
      <c r="E1483" s="111" t="n">
        <v>150</v>
      </c>
      <c r="F1483" s="89" t="n">
        <f aca="false">G1483*130/1000*E1483</f>
        <v>2179.515</v>
      </c>
      <c r="G1483" s="119" t="n">
        <v>111.77</v>
      </c>
      <c r="H1483" s="113" t="n">
        <v>1000</v>
      </c>
      <c r="I1483" s="114" t="s">
        <v>1430</v>
      </c>
      <c r="J1483" s="120" t="s">
        <v>1667</v>
      </c>
      <c r="K1483" s="121" t="s">
        <v>1672</v>
      </c>
      <c r="L1483" s="132" t="s">
        <v>441</v>
      </c>
      <c r="M1483" s="228" t="n">
        <v>106</v>
      </c>
      <c r="N1483" s="97" t="n">
        <f aca="false">(((D1483*G1483)/1000)*E1483)*B1483</f>
        <v>0</v>
      </c>
    </row>
    <row r="1484" customFormat="false" ht="12.75" hidden="false" customHeight="false" outlineLevel="0" collapsed="false">
      <c r="A1484" s="160" t="n">
        <v>41053</v>
      </c>
      <c r="B1484" s="109"/>
      <c r="C1484" s="118" t="s">
        <v>29</v>
      </c>
      <c r="D1484" s="118" t="n">
        <v>1</v>
      </c>
      <c r="E1484" s="111" t="n">
        <v>150</v>
      </c>
      <c r="F1484" s="89" t="n">
        <f aca="false">G1484*130/1000*E1484</f>
        <v>2913.69</v>
      </c>
      <c r="G1484" s="119" t="n">
        <v>149.42</v>
      </c>
      <c r="H1484" s="113" t="n">
        <v>1000</v>
      </c>
      <c r="I1484" s="114" t="s">
        <v>1430</v>
      </c>
      <c r="J1484" s="120" t="s">
        <v>1667</v>
      </c>
      <c r="K1484" s="121" t="s">
        <v>956</v>
      </c>
      <c r="L1484" s="132" t="s">
        <v>441</v>
      </c>
      <c r="M1484" s="228" t="n">
        <v>106</v>
      </c>
      <c r="N1484" s="97" t="n">
        <f aca="false">(((D1484*G1484)/1000)*E1484)*B1484</f>
        <v>0</v>
      </c>
    </row>
    <row r="1485" customFormat="false" ht="12.75" hidden="false" customHeight="false" outlineLevel="0" collapsed="false">
      <c r="A1485" s="331" t="n">
        <v>41054</v>
      </c>
      <c r="B1485" s="109"/>
      <c r="C1485" s="329" t="s">
        <v>29</v>
      </c>
      <c r="D1485" s="329" t="n">
        <v>1</v>
      </c>
      <c r="E1485" s="332" t="n">
        <v>150</v>
      </c>
      <c r="F1485" s="89" t="n">
        <f aca="false">G1485*130/1000*E1485</f>
        <v>2464.215</v>
      </c>
      <c r="G1485" s="333" t="n">
        <v>126.37</v>
      </c>
      <c r="H1485" s="321" t="n">
        <v>1000</v>
      </c>
      <c r="I1485" s="334" t="s">
        <v>1430</v>
      </c>
      <c r="J1485" s="335" t="s">
        <v>1667</v>
      </c>
      <c r="K1485" s="336" t="s">
        <v>1673</v>
      </c>
      <c r="L1485" s="337" t="s">
        <v>441</v>
      </c>
      <c r="M1485" s="338" t="n">
        <v>106</v>
      </c>
      <c r="N1485" s="97" t="n">
        <f aca="false">(((D1485*G1485)/1000)*E1485)*B1485</f>
        <v>0</v>
      </c>
    </row>
    <row r="1486" customFormat="false" ht="12.75" hidden="false" customHeight="false" outlineLevel="0" collapsed="false">
      <c r="A1486" s="160" t="n">
        <v>41071</v>
      </c>
      <c r="B1486" s="109"/>
      <c r="C1486" s="118" t="s">
        <v>29</v>
      </c>
      <c r="D1486" s="118" t="n">
        <v>1</v>
      </c>
      <c r="E1486" s="111" t="n">
        <v>150</v>
      </c>
      <c r="F1486" s="89" t="n">
        <f aca="false">G1486*130/1000*E1486</f>
        <v>3636.75</v>
      </c>
      <c r="G1486" s="119" t="n">
        <v>186.5</v>
      </c>
      <c r="H1486" s="113" t="n">
        <v>1000</v>
      </c>
      <c r="I1486" s="114" t="s">
        <v>1430</v>
      </c>
      <c r="J1486" s="120" t="s">
        <v>1674</v>
      </c>
      <c r="K1486" s="121" t="s">
        <v>1675</v>
      </c>
      <c r="L1486" s="132" t="s">
        <v>441</v>
      </c>
      <c r="M1486" s="228" t="n">
        <v>107</v>
      </c>
      <c r="N1486" s="97" t="n">
        <f aca="false">(((D1486*G1486)/1000)*E1486)*B1486</f>
        <v>0</v>
      </c>
    </row>
    <row r="1487" customFormat="false" ht="12.75" hidden="false" customHeight="false" outlineLevel="0" collapsed="false">
      <c r="A1487" s="160" t="n">
        <v>41072</v>
      </c>
      <c r="B1487" s="109"/>
      <c r="C1487" s="118" t="s">
        <v>29</v>
      </c>
      <c r="D1487" s="118" t="n">
        <v>1</v>
      </c>
      <c r="E1487" s="111" t="n">
        <v>150</v>
      </c>
      <c r="F1487" s="89" t="n">
        <f aca="false">G1487*130/1000*E1487</f>
        <v>3636.75</v>
      </c>
      <c r="G1487" s="119" t="n">
        <v>186.5</v>
      </c>
      <c r="H1487" s="113" t="n">
        <v>1000</v>
      </c>
      <c r="I1487" s="114" t="s">
        <v>1430</v>
      </c>
      <c r="J1487" s="120" t="s">
        <v>1674</v>
      </c>
      <c r="K1487" s="121" t="s">
        <v>509</v>
      </c>
      <c r="L1487" s="132" t="s">
        <v>441</v>
      </c>
      <c r="M1487" s="228" t="n">
        <v>107</v>
      </c>
      <c r="N1487" s="97" t="n">
        <f aca="false">(((D1487*G1487)/1000)*E1487)*B1487</f>
        <v>0</v>
      </c>
    </row>
    <row r="1488" customFormat="false" ht="12.75" hidden="false" customHeight="false" outlineLevel="0" collapsed="false">
      <c r="A1488" s="160" t="n">
        <v>41073</v>
      </c>
      <c r="B1488" s="109"/>
      <c r="C1488" s="118" t="s">
        <v>29</v>
      </c>
      <c r="D1488" s="118" t="n">
        <v>1</v>
      </c>
      <c r="E1488" s="111" t="n">
        <v>150</v>
      </c>
      <c r="F1488" s="89" t="n">
        <f aca="false">G1488*130/1000*E1488</f>
        <v>3934.125</v>
      </c>
      <c r="G1488" s="119" t="n">
        <v>201.75</v>
      </c>
      <c r="H1488" s="113" t="n">
        <v>1000</v>
      </c>
      <c r="I1488" s="114" t="s">
        <v>1430</v>
      </c>
      <c r="J1488" s="120" t="s">
        <v>1674</v>
      </c>
      <c r="K1488" s="121" t="s">
        <v>508</v>
      </c>
      <c r="L1488" s="132" t="s">
        <v>441</v>
      </c>
      <c r="M1488" s="228" t="n">
        <v>107</v>
      </c>
      <c r="N1488" s="97" t="n">
        <f aca="false">(((D1488*G1488)/1000)*E1488)*B1488</f>
        <v>0</v>
      </c>
    </row>
    <row r="1489" customFormat="false" ht="12.75" hidden="false" customHeight="false" outlineLevel="0" collapsed="false">
      <c r="A1489" s="160" t="n">
        <v>41074</v>
      </c>
      <c r="B1489" s="109"/>
      <c r="C1489" s="99" t="s">
        <v>29</v>
      </c>
      <c r="D1489" s="99" t="n">
        <v>1</v>
      </c>
      <c r="E1489" s="88" t="n">
        <v>150</v>
      </c>
      <c r="F1489" s="89" t="n">
        <f aca="false">G1489*130/1000*E1489</f>
        <v>3934.125</v>
      </c>
      <c r="G1489" s="100" t="n">
        <v>201.75</v>
      </c>
      <c r="H1489" s="91" t="n">
        <v>1000</v>
      </c>
      <c r="I1489" s="92" t="s">
        <v>1430</v>
      </c>
      <c r="J1489" s="101" t="s">
        <v>1674</v>
      </c>
      <c r="K1489" s="102" t="s">
        <v>510</v>
      </c>
      <c r="L1489" s="136" t="s">
        <v>441</v>
      </c>
      <c r="M1489" s="228" t="n">
        <v>107</v>
      </c>
      <c r="N1489" s="97" t="n">
        <f aca="false">(((D1489*G1489)/1000)*E1489)*B1489</f>
        <v>0</v>
      </c>
    </row>
    <row r="1490" customFormat="false" ht="12.75" hidden="false" customHeight="false" outlineLevel="0" collapsed="false">
      <c r="A1490" s="328"/>
      <c r="B1490" s="140"/>
      <c r="C1490" s="141"/>
      <c r="D1490" s="141"/>
      <c r="E1490" s="141"/>
      <c r="F1490" s="89" t="n">
        <f aca="false">G1490*130/1000*E1490</f>
        <v>0</v>
      </c>
      <c r="G1490" s="83"/>
      <c r="H1490" s="224"/>
      <c r="I1490" s="225"/>
      <c r="J1490" s="226"/>
      <c r="K1490" s="80" t="s">
        <v>1676</v>
      </c>
      <c r="L1490" s="227"/>
      <c r="M1490" s="144"/>
      <c r="N1490" s="145" t="s">
        <v>5</v>
      </c>
    </row>
    <row r="1491" customFormat="false" ht="12.75" hidden="false" customHeight="false" outlineLevel="0" collapsed="false">
      <c r="A1491" s="152" t="n">
        <v>41101</v>
      </c>
      <c r="B1491" s="109"/>
      <c r="C1491" s="87" t="s">
        <v>29</v>
      </c>
      <c r="D1491" s="87" t="n">
        <v>1</v>
      </c>
      <c r="E1491" s="88" t="n">
        <v>75</v>
      </c>
      <c r="F1491" s="89" t="n">
        <f aca="false">G1491*130/1000*E1491</f>
        <v>1378.1625</v>
      </c>
      <c r="G1491" s="90" t="n">
        <v>141.35</v>
      </c>
      <c r="H1491" s="91" t="n">
        <v>1000</v>
      </c>
      <c r="I1491" s="92" t="s">
        <v>1430</v>
      </c>
      <c r="J1491" s="93" t="s">
        <v>44</v>
      </c>
      <c r="K1491" s="94" t="s">
        <v>1677</v>
      </c>
      <c r="L1491" s="95" t="s">
        <v>1135</v>
      </c>
      <c r="M1491" s="228" t="n">
        <v>107</v>
      </c>
      <c r="N1491" s="97" t="n">
        <f aca="false">(((D1491*G1491)/1000)*E1491)*B1491</f>
        <v>0</v>
      </c>
    </row>
    <row r="1492" customFormat="false" ht="12.75" hidden="false" customHeight="false" outlineLevel="0" collapsed="false">
      <c r="A1492" s="160" t="n">
        <v>41102</v>
      </c>
      <c r="B1492" s="109"/>
      <c r="C1492" s="99" t="s">
        <v>29</v>
      </c>
      <c r="D1492" s="99" t="n">
        <v>1</v>
      </c>
      <c r="E1492" s="88" t="n">
        <v>75</v>
      </c>
      <c r="F1492" s="89" t="n">
        <f aca="false">G1492*130/1000*E1492</f>
        <v>1378.1625</v>
      </c>
      <c r="G1492" s="100" t="n">
        <v>141.35</v>
      </c>
      <c r="H1492" s="91" t="n">
        <v>1000</v>
      </c>
      <c r="I1492" s="92" t="s">
        <v>1430</v>
      </c>
      <c r="J1492" s="101" t="s">
        <v>31</v>
      </c>
      <c r="K1492" s="102" t="s">
        <v>1678</v>
      </c>
      <c r="L1492" s="136" t="s">
        <v>1135</v>
      </c>
      <c r="M1492" s="228" t="n">
        <v>107</v>
      </c>
      <c r="N1492" s="97" t="n">
        <f aca="false">(((D1492*G1492)/1000)*E1492)*B1492</f>
        <v>0</v>
      </c>
    </row>
    <row r="1493" customFormat="false" ht="12.75" hidden="false" customHeight="false" outlineLevel="0" collapsed="false">
      <c r="A1493" s="160" t="n">
        <v>41103</v>
      </c>
      <c r="B1493" s="109"/>
      <c r="C1493" s="99" t="s">
        <v>29</v>
      </c>
      <c r="D1493" s="99" t="n">
        <v>1</v>
      </c>
      <c r="E1493" s="88" t="n">
        <v>75</v>
      </c>
      <c r="F1493" s="89" t="n">
        <f aca="false">G1493*130/1000*E1493</f>
        <v>1729.5525</v>
      </c>
      <c r="G1493" s="100" t="n">
        <v>177.39</v>
      </c>
      <c r="H1493" s="91" t="n">
        <v>1000</v>
      </c>
      <c r="I1493" s="92" t="s">
        <v>1430</v>
      </c>
      <c r="J1493" s="101" t="s">
        <v>44</v>
      </c>
      <c r="K1493" s="102" t="s">
        <v>856</v>
      </c>
      <c r="L1493" s="136" t="s">
        <v>1135</v>
      </c>
      <c r="M1493" s="228" t="n">
        <v>107</v>
      </c>
      <c r="N1493" s="97" t="n">
        <f aca="false">(((D1493*G1493)/1000)*E1493)*B1493</f>
        <v>0</v>
      </c>
    </row>
    <row r="1494" customFormat="false" ht="12.75" hidden="false" customHeight="false" outlineLevel="0" collapsed="false">
      <c r="A1494" s="160" t="n">
        <v>41104</v>
      </c>
      <c r="B1494" s="109"/>
      <c r="C1494" s="99" t="s">
        <v>29</v>
      </c>
      <c r="D1494" s="99" t="n">
        <v>1</v>
      </c>
      <c r="E1494" s="88" t="n">
        <v>75</v>
      </c>
      <c r="F1494" s="89" t="n">
        <f aca="false">G1494*130/1000*E1494</f>
        <v>1512.9075</v>
      </c>
      <c r="G1494" s="100" t="n">
        <v>155.17</v>
      </c>
      <c r="H1494" s="91" t="n">
        <v>1000</v>
      </c>
      <c r="I1494" s="92" t="s">
        <v>1430</v>
      </c>
      <c r="J1494" s="101" t="s">
        <v>44</v>
      </c>
      <c r="K1494" s="102" t="s">
        <v>1679</v>
      </c>
      <c r="L1494" s="136" t="s">
        <v>1135</v>
      </c>
      <c r="M1494" s="228" t="n">
        <v>107</v>
      </c>
      <c r="N1494" s="97" t="n">
        <f aca="false">(((D1494*G1494)/1000)*E1494)*B1494</f>
        <v>0</v>
      </c>
    </row>
    <row r="1495" customFormat="false" ht="12.75" hidden="false" customHeight="false" outlineLevel="0" collapsed="false">
      <c r="A1495" s="160" t="n">
        <v>41111</v>
      </c>
      <c r="B1495" s="109"/>
      <c r="C1495" s="99" t="s">
        <v>29</v>
      </c>
      <c r="D1495" s="99" t="n">
        <v>1</v>
      </c>
      <c r="E1495" s="88" t="n">
        <v>75</v>
      </c>
      <c r="F1495" s="89" t="n">
        <f aca="false">G1495*130/1000*E1495</f>
        <v>1292.85</v>
      </c>
      <c r="G1495" s="100" t="n">
        <v>132.6</v>
      </c>
      <c r="H1495" s="91" t="n">
        <v>1000</v>
      </c>
      <c r="I1495" s="92" t="s">
        <v>1430</v>
      </c>
      <c r="J1495" s="101" t="s">
        <v>44</v>
      </c>
      <c r="K1495" s="102" t="s">
        <v>1680</v>
      </c>
      <c r="L1495" s="136" t="s">
        <v>1135</v>
      </c>
      <c r="M1495" s="228" t="n">
        <v>107</v>
      </c>
      <c r="N1495" s="97" t="n">
        <f aca="false">(((D1495*G1495)/1000)*E1495)*B1495</f>
        <v>0</v>
      </c>
    </row>
    <row r="1496" customFormat="false" ht="12.75" hidden="false" customHeight="false" outlineLevel="0" collapsed="false">
      <c r="A1496" s="160" t="n">
        <v>41112</v>
      </c>
      <c r="B1496" s="109"/>
      <c r="C1496" s="99" t="s">
        <v>29</v>
      </c>
      <c r="D1496" s="99" t="n">
        <v>1</v>
      </c>
      <c r="E1496" s="88" t="n">
        <v>75</v>
      </c>
      <c r="F1496" s="89" t="n">
        <f aca="false">G1496*130/1000*E1496</f>
        <v>1292.85</v>
      </c>
      <c r="G1496" s="100" t="n">
        <v>132.6</v>
      </c>
      <c r="H1496" s="91" t="n">
        <v>1000</v>
      </c>
      <c r="I1496" s="92" t="s">
        <v>1430</v>
      </c>
      <c r="J1496" s="101" t="s">
        <v>44</v>
      </c>
      <c r="K1496" s="102" t="s">
        <v>1233</v>
      </c>
      <c r="L1496" s="136" t="s">
        <v>1135</v>
      </c>
      <c r="M1496" s="228" t="n">
        <v>107</v>
      </c>
      <c r="N1496" s="97" t="n">
        <f aca="false">(((D1496*G1496)/1000)*E1496)*B1496</f>
        <v>0</v>
      </c>
    </row>
    <row r="1497" customFormat="false" ht="12.75" hidden="false" customHeight="false" outlineLevel="0" collapsed="false">
      <c r="A1497" s="160" t="n">
        <v>41113</v>
      </c>
      <c r="B1497" s="109"/>
      <c r="C1497" s="99" t="s">
        <v>29</v>
      </c>
      <c r="D1497" s="99" t="n">
        <v>1</v>
      </c>
      <c r="E1497" s="88" t="n">
        <v>75</v>
      </c>
      <c r="F1497" s="89" t="n">
        <f aca="false">G1497*130/1000*E1497</f>
        <v>1436.8575</v>
      </c>
      <c r="G1497" s="100" t="n">
        <v>147.37</v>
      </c>
      <c r="H1497" s="91" t="n">
        <v>1000</v>
      </c>
      <c r="I1497" s="92" t="s">
        <v>1430</v>
      </c>
      <c r="J1497" s="101" t="s">
        <v>44</v>
      </c>
      <c r="K1497" s="102" t="s">
        <v>792</v>
      </c>
      <c r="L1497" s="136" t="s">
        <v>1135</v>
      </c>
      <c r="M1497" s="228" t="n">
        <v>107</v>
      </c>
      <c r="N1497" s="97" t="n">
        <f aca="false">(((D1497*G1497)/1000)*E1497)*B1497</f>
        <v>0</v>
      </c>
    </row>
    <row r="1498" customFormat="false" ht="12.75" hidden="false" customHeight="false" outlineLevel="0" collapsed="false">
      <c r="A1498" s="344" t="n">
        <v>41114</v>
      </c>
      <c r="B1498" s="109"/>
      <c r="C1498" s="149" t="s">
        <v>29</v>
      </c>
      <c r="D1498" s="149" t="n">
        <v>1</v>
      </c>
      <c r="E1498" s="88" t="n">
        <v>75</v>
      </c>
      <c r="F1498" s="89" t="n">
        <f aca="false">G1498*130/1000*E1498</f>
        <v>1292.85</v>
      </c>
      <c r="G1498" s="169" t="n">
        <v>132.6</v>
      </c>
      <c r="H1498" s="91" t="n">
        <v>1000</v>
      </c>
      <c r="I1498" s="92" t="s">
        <v>1430</v>
      </c>
      <c r="J1498" s="170" t="s">
        <v>44</v>
      </c>
      <c r="K1498" s="150" t="s">
        <v>202</v>
      </c>
      <c r="L1498" s="171" t="s">
        <v>1135</v>
      </c>
      <c r="M1498" s="228" t="n">
        <v>107</v>
      </c>
      <c r="N1498" s="97" t="n">
        <f aca="false">(((D1498*G1498)/1000)*E1498)*B1498</f>
        <v>0</v>
      </c>
    </row>
    <row r="1499" customFormat="false" ht="12.75" hidden="false" customHeight="false" outlineLevel="0" collapsed="false">
      <c r="A1499" s="328"/>
      <c r="B1499" s="140"/>
      <c r="C1499" s="141"/>
      <c r="D1499" s="78"/>
      <c r="E1499" s="77"/>
      <c r="F1499" s="89" t="n">
        <f aca="false">G1499*130/1000*E1499</f>
        <v>0</v>
      </c>
      <c r="G1499" s="83"/>
      <c r="H1499" s="224"/>
      <c r="I1499" s="225"/>
      <c r="J1499" s="77"/>
      <c r="K1499" s="80" t="s">
        <v>1681</v>
      </c>
      <c r="L1499" s="141"/>
      <c r="M1499" s="83"/>
      <c r="N1499" s="84" t="s">
        <v>5</v>
      </c>
    </row>
    <row r="1500" customFormat="false" ht="12.75" hidden="false" customHeight="false" outlineLevel="0" collapsed="false">
      <c r="A1500" s="160" t="n">
        <v>41201</v>
      </c>
      <c r="B1500" s="109"/>
      <c r="C1500" s="99" t="s">
        <v>29</v>
      </c>
      <c r="D1500" s="99" t="n">
        <v>1</v>
      </c>
      <c r="E1500" s="146" t="n">
        <v>100</v>
      </c>
      <c r="F1500" s="89" t="n">
        <f aca="false">G1500*130/1000*E1500</f>
        <v>2341.69</v>
      </c>
      <c r="G1500" s="100" t="n">
        <v>180.13</v>
      </c>
      <c r="H1500" s="91" t="n">
        <v>1000</v>
      </c>
      <c r="I1500" s="92" t="s">
        <v>1430</v>
      </c>
      <c r="J1500" s="99"/>
      <c r="K1500" s="102" t="s">
        <v>127</v>
      </c>
      <c r="L1500" s="136" t="s">
        <v>115</v>
      </c>
      <c r="M1500" s="228" t="n">
        <v>107</v>
      </c>
      <c r="N1500" s="97" t="n">
        <f aca="false">(((D1500*G1500)/1000)*E1500)*B1500</f>
        <v>0</v>
      </c>
    </row>
    <row r="1501" customFormat="false" ht="12.75" hidden="false" customHeight="false" outlineLevel="0" collapsed="false">
      <c r="A1501" s="160" t="n">
        <v>41202</v>
      </c>
      <c r="B1501" s="109"/>
      <c r="C1501" s="99" t="s">
        <v>29</v>
      </c>
      <c r="D1501" s="99" t="n">
        <v>1</v>
      </c>
      <c r="E1501" s="146" t="n">
        <v>100</v>
      </c>
      <c r="F1501" s="89" t="n">
        <f aca="false">G1501*130/1000*E1501</f>
        <v>2442.31</v>
      </c>
      <c r="G1501" s="100" t="n">
        <v>187.87</v>
      </c>
      <c r="H1501" s="91" t="n">
        <v>1000</v>
      </c>
      <c r="I1501" s="92" t="s">
        <v>1430</v>
      </c>
      <c r="J1501" s="99"/>
      <c r="K1501" s="102" t="s">
        <v>117</v>
      </c>
      <c r="L1501" s="136" t="s">
        <v>115</v>
      </c>
      <c r="M1501" s="228" t="n">
        <v>107</v>
      </c>
      <c r="N1501" s="97" t="n">
        <f aca="false">(((D1501*G1501)/1000)*E1501)*B1501</f>
        <v>0</v>
      </c>
    </row>
    <row r="1502" customFormat="false" ht="12.75" hidden="false" customHeight="false" outlineLevel="0" collapsed="false">
      <c r="A1502" s="160" t="n">
        <v>41203</v>
      </c>
      <c r="B1502" s="109"/>
      <c r="C1502" s="99" t="s">
        <v>29</v>
      </c>
      <c r="D1502" s="99" t="n">
        <v>1</v>
      </c>
      <c r="E1502" s="146" t="n">
        <v>100</v>
      </c>
      <c r="F1502" s="89" t="n">
        <f aca="false">G1502*130/1000*E1502</f>
        <v>2442.31</v>
      </c>
      <c r="G1502" s="100" t="n">
        <v>187.87</v>
      </c>
      <c r="H1502" s="91" t="n">
        <v>1000</v>
      </c>
      <c r="I1502" s="92" t="s">
        <v>1430</v>
      </c>
      <c r="J1502" s="99"/>
      <c r="K1502" s="102" t="s">
        <v>1682</v>
      </c>
      <c r="L1502" s="136" t="s">
        <v>115</v>
      </c>
      <c r="M1502" s="228" t="n">
        <v>107</v>
      </c>
      <c r="N1502" s="97" t="n">
        <f aca="false">(((D1502*G1502)/1000)*E1502)*B1502</f>
        <v>0</v>
      </c>
    </row>
    <row r="1503" customFormat="false" ht="12.75" hidden="false" customHeight="false" outlineLevel="0" collapsed="false">
      <c r="A1503" s="160" t="n">
        <v>41204</v>
      </c>
      <c r="B1503" s="109"/>
      <c r="C1503" s="99" t="s">
        <v>29</v>
      </c>
      <c r="D1503" s="99" t="n">
        <v>1</v>
      </c>
      <c r="E1503" s="146" t="n">
        <v>100</v>
      </c>
      <c r="F1503" s="89" t="n">
        <f aca="false">G1503*130/1000*E1503</f>
        <v>2625.22</v>
      </c>
      <c r="G1503" s="100" t="n">
        <v>201.94</v>
      </c>
      <c r="H1503" s="91" t="n">
        <v>1000</v>
      </c>
      <c r="I1503" s="92" t="s">
        <v>1430</v>
      </c>
      <c r="J1503" s="99"/>
      <c r="K1503" s="102" t="s">
        <v>1562</v>
      </c>
      <c r="L1503" s="136" t="s">
        <v>115</v>
      </c>
      <c r="M1503" s="228" t="n">
        <v>107</v>
      </c>
      <c r="N1503" s="97" t="n">
        <f aca="false">(((D1503*G1503)/1000)*E1503)*B1503</f>
        <v>0</v>
      </c>
    </row>
    <row r="1504" customFormat="false" ht="12.75" hidden="false" customHeight="false" outlineLevel="0" collapsed="false">
      <c r="A1504" s="160" t="n">
        <v>41211</v>
      </c>
      <c r="B1504" s="109"/>
      <c r="C1504" s="99" t="s">
        <v>29</v>
      </c>
      <c r="D1504" s="99" t="n">
        <v>1</v>
      </c>
      <c r="E1504" s="146" t="n">
        <v>100</v>
      </c>
      <c r="F1504" s="89" t="n">
        <f aca="false">G1504*130/1000*E1504</f>
        <v>2442.31</v>
      </c>
      <c r="G1504" s="100" t="n">
        <v>187.87</v>
      </c>
      <c r="H1504" s="91" t="n">
        <v>1000</v>
      </c>
      <c r="I1504" s="92" t="s">
        <v>1430</v>
      </c>
      <c r="J1504" s="101"/>
      <c r="K1504" s="102" t="s">
        <v>345</v>
      </c>
      <c r="L1504" s="136" t="s">
        <v>115</v>
      </c>
      <c r="M1504" s="228" t="n">
        <v>108</v>
      </c>
      <c r="N1504" s="97" t="n">
        <f aca="false">(((D1504*G1504)/1000)*E1504)*B1504</f>
        <v>0</v>
      </c>
    </row>
    <row r="1505" customFormat="false" ht="12.75" hidden="false" customHeight="false" outlineLevel="0" collapsed="false">
      <c r="A1505" s="160" t="n">
        <v>41212</v>
      </c>
      <c r="B1505" s="109"/>
      <c r="C1505" s="99" t="s">
        <v>29</v>
      </c>
      <c r="D1505" s="99" t="n">
        <v>1</v>
      </c>
      <c r="E1505" s="146" t="n">
        <v>100</v>
      </c>
      <c r="F1505" s="89" t="n">
        <f aca="false">G1505*130/1000*E1505</f>
        <v>2625.22</v>
      </c>
      <c r="G1505" s="100" t="n">
        <v>201.94</v>
      </c>
      <c r="H1505" s="91" t="n">
        <v>1000</v>
      </c>
      <c r="I1505" s="92" t="s">
        <v>1430</v>
      </c>
      <c r="J1505" s="101"/>
      <c r="K1505" s="102" t="s">
        <v>338</v>
      </c>
      <c r="L1505" s="136" t="s">
        <v>115</v>
      </c>
      <c r="M1505" s="228" t="n">
        <v>108</v>
      </c>
      <c r="N1505" s="97" t="n">
        <f aca="false">(((D1505*G1505)/1000)*E1505)*B1505</f>
        <v>0</v>
      </c>
    </row>
    <row r="1506" customFormat="false" ht="12.75" hidden="false" customHeight="false" outlineLevel="0" collapsed="false">
      <c r="A1506" s="160" t="n">
        <v>41213</v>
      </c>
      <c r="B1506" s="109"/>
      <c r="C1506" s="99" t="s">
        <v>29</v>
      </c>
      <c r="D1506" s="99" t="n">
        <v>1</v>
      </c>
      <c r="E1506" s="146" t="n">
        <v>100</v>
      </c>
      <c r="F1506" s="89" t="n">
        <f aca="false">G1506*130/1000*E1506</f>
        <v>2525.25</v>
      </c>
      <c r="G1506" s="100" t="n">
        <v>194.25</v>
      </c>
      <c r="H1506" s="91" t="n">
        <v>1000</v>
      </c>
      <c r="I1506" s="92" t="s">
        <v>1430</v>
      </c>
      <c r="J1506" s="101"/>
      <c r="K1506" s="102" t="s">
        <v>1683</v>
      </c>
      <c r="L1506" s="136" t="s">
        <v>115</v>
      </c>
      <c r="M1506" s="228" t="n">
        <v>108</v>
      </c>
      <c r="N1506" s="97" t="n">
        <f aca="false">(((D1506*G1506)/1000)*E1506)*B1506</f>
        <v>0</v>
      </c>
    </row>
    <row r="1507" customFormat="false" ht="12.75" hidden="false" customHeight="false" outlineLevel="0" collapsed="false">
      <c r="A1507" s="160" t="n">
        <v>41214</v>
      </c>
      <c r="B1507" s="109"/>
      <c r="C1507" s="99" t="s">
        <v>29</v>
      </c>
      <c r="D1507" s="99" t="n">
        <v>1</v>
      </c>
      <c r="E1507" s="146" t="n">
        <v>100</v>
      </c>
      <c r="F1507" s="89" t="n">
        <f aca="false">G1507*130/1000*E1507</f>
        <v>2625.22</v>
      </c>
      <c r="G1507" s="100" t="n">
        <v>201.94</v>
      </c>
      <c r="H1507" s="91" t="n">
        <v>1000</v>
      </c>
      <c r="I1507" s="92" t="s">
        <v>1430</v>
      </c>
      <c r="J1507" s="101"/>
      <c r="K1507" s="102" t="s">
        <v>1548</v>
      </c>
      <c r="L1507" s="136" t="s">
        <v>115</v>
      </c>
      <c r="M1507" s="228" t="n">
        <v>108</v>
      </c>
      <c r="N1507" s="97" t="n">
        <f aca="false">(((D1507*G1507)/1000)*E1507)*B1507</f>
        <v>0</v>
      </c>
    </row>
    <row r="1508" customFormat="false" ht="12.75" hidden="false" customHeight="false" outlineLevel="0" collapsed="false">
      <c r="A1508" s="328"/>
      <c r="B1508" s="140"/>
      <c r="C1508" s="141"/>
      <c r="D1508" s="78"/>
      <c r="E1508" s="77"/>
      <c r="F1508" s="89" t="n">
        <f aca="false">G1508*130/1000*E1508</f>
        <v>0</v>
      </c>
      <c r="G1508" s="83"/>
      <c r="H1508" s="224"/>
      <c r="I1508" s="225"/>
      <c r="J1508" s="77"/>
      <c r="K1508" s="80" t="s">
        <v>1684</v>
      </c>
      <c r="L1508" s="141"/>
      <c r="M1508" s="83"/>
      <c r="N1508" s="84" t="s">
        <v>5</v>
      </c>
    </row>
    <row r="1509" customFormat="false" ht="12.75" hidden="false" customHeight="false" outlineLevel="0" collapsed="false">
      <c r="A1509" s="152" t="n">
        <v>41231</v>
      </c>
      <c r="B1509" s="109"/>
      <c r="C1509" s="87" t="s">
        <v>29</v>
      </c>
      <c r="D1509" s="87" t="n">
        <v>1</v>
      </c>
      <c r="E1509" s="88" t="n">
        <v>75</v>
      </c>
      <c r="F1509" s="89" t="n">
        <f aca="false">G1509*130/1000*E1509</f>
        <v>2167.5225</v>
      </c>
      <c r="G1509" s="90" t="n">
        <v>222.31</v>
      </c>
      <c r="H1509" s="91" t="n">
        <v>1000</v>
      </c>
      <c r="I1509" s="92" t="s">
        <v>1430</v>
      </c>
      <c r="J1509" s="87"/>
      <c r="K1509" s="94" t="s">
        <v>1685</v>
      </c>
      <c r="L1509" s="95" t="s">
        <v>606</v>
      </c>
      <c r="M1509" s="228" t="n">
        <v>108</v>
      </c>
      <c r="N1509" s="97" t="n">
        <f aca="false">(((D1509*G1509)/1000)*E1509)*B1509</f>
        <v>0</v>
      </c>
    </row>
    <row r="1510" customFormat="false" ht="12.75" hidden="false" customHeight="false" outlineLevel="0" collapsed="false">
      <c r="A1510" s="160" t="n">
        <v>41232</v>
      </c>
      <c r="B1510" s="109"/>
      <c r="C1510" s="99" t="s">
        <v>29</v>
      </c>
      <c r="D1510" s="99" t="n">
        <v>1</v>
      </c>
      <c r="E1510" s="146" t="n">
        <v>75</v>
      </c>
      <c r="F1510" s="89" t="n">
        <f aca="false">G1510*130/1000*E1510</f>
        <v>2242.4025</v>
      </c>
      <c r="G1510" s="100" t="n">
        <v>229.99</v>
      </c>
      <c r="H1510" s="91" t="n">
        <v>1000</v>
      </c>
      <c r="I1510" s="92" t="s">
        <v>1430</v>
      </c>
      <c r="J1510" s="99"/>
      <c r="K1510" s="102" t="s">
        <v>608</v>
      </c>
      <c r="L1510" s="136" t="s">
        <v>606</v>
      </c>
      <c r="M1510" s="228" t="n">
        <v>108</v>
      </c>
      <c r="N1510" s="97" t="n">
        <f aca="false">(((D1510*G1510)/1000)*E1510)*B1510</f>
        <v>0</v>
      </c>
    </row>
    <row r="1511" customFormat="false" ht="12.75" hidden="false" customHeight="false" outlineLevel="0" collapsed="false">
      <c r="A1511" s="160" t="n">
        <v>41233</v>
      </c>
      <c r="B1511" s="109"/>
      <c r="C1511" s="99" t="s">
        <v>29</v>
      </c>
      <c r="D1511" s="99" t="n">
        <v>1</v>
      </c>
      <c r="E1511" s="146" t="n">
        <v>75</v>
      </c>
      <c r="F1511" s="89" t="n">
        <f aca="false">G1511*130/1000*E1511</f>
        <v>2333.4675</v>
      </c>
      <c r="G1511" s="100" t="n">
        <v>239.33</v>
      </c>
      <c r="H1511" s="91" t="n">
        <v>1000</v>
      </c>
      <c r="I1511" s="92" t="s">
        <v>1430</v>
      </c>
      <c r="J1511" s="99"/>
      <c r="K1511" s="102" t="s">
        <v>121</v>
      </c>
      <c r="L1511" s="136" t="s">
        <v>606</v>
      </c>
      <c r="M1511" s="228" t="n">
        <v>108</v>
      </c>
      <c r="N1511" s="97" t="n">
        <f aca="false">(((D1511*G1511)/1000)*E1511)*B1511</f>
        <v>0</v>
      </c>
    </row>
    <row r="1512" customFormat="false" ht="12.75" hidden="false" customHeight="false" outlineLevel="0" collapsed="false">
      <c r="A1512" s="331" t="n">
        <v>41234</v>
      </c>
      <c r="B1512" s="109"/>
      <c r="C1512" s="329" t="s">
        <v>29</v>
      </c>
      <c r="D1512" s="329" t="n">
        <v>1</v>
      </c>
      <c r="E1512" s="340" t="n">
        <v>75</v>
      </c>
      <c r="F1512" s="89" t="n">
        <f aca="false">G1512*130/1000*E1512</f>
        <v>2167.5225</v>
      </c>
      <c r="G1512" s="333" t="n">
        <v>222.31</v>
      </c>
      <c r="H1512" s="321" t="n">
        <v>1000</v>
      </c>
      <c r="I1512" s="334" t="s">
        <v>1430</v>
      </c>
      <c r="J1512" s="329"/>
      <c r="K1512" s="336" t="s">
        <v>1686</v>
      </c>
      <c r="L1512" s="337" t="s">
        <v>606</v>
      </c>
      <c r="M1512" s="338" t="n">
        <v>108</v>
      </c>
      <c r="N1512" s="97" t="n">
        <f aca="false">(((D1512*G1512)/1000)*E1512)*B1512</f>
        <v>0</v>
      </c>
    </row>
    <row r="1513" customFormat="false" ht="12.75" hidden="false" customHeight="false" outlineLevel="0" collapsed="false">
      <c r="A1513" s="160" t="n">
        <v>41241</v>
      </c>
      <c r="B1513" s="109"/>
      <c r="C1513" s="99" t="s">
        <v>29</v>
      </c>
      <c r="D1513" s="99" t="n">
        <v>1</v>
      </c>
      <c r="E1513" s="146" t="n">
        <v>75</v>
      </c>
      <c r="F1513" s="89" t="n">
        <f aca="false">G1513*130/1000*E1513</f>
        <v>2092.6425</v>
      </c>
      <c r="G1513" s="100" t="n">
        <v>214.63</v>
      </c>
      <c r="H1513" s="91" t="n">
        <v>1000</v>
      </c>
      <c r="I1513" s="92" t="s">
        <v>1430</v>
      </c>
      <c r="J1513" s="99"/>
      <c r="K1513" s="102" t="s">
        <v>127</v>
      </c>
      <c r="L1513" s="136" t="s">
        <v>606</v>
      </c>
      <c r="M1513" s="228" t="n">
        <v>108</v>
      </c>
      <c r="N1513" s="97" t="n">
        <f aca="false">(((D1513*G1513)/1000)*E1513)*B1513</f>
        <v>0</v>
      </c>
    </row>
    <row r="1514" customFormat="false" ht="12.75" hidden="false" customHeight="false" outlineLevel="0" collapsed="false">
      <c r="A1514" s="160" t="n">
        <v>41242</v>
      </c>
      <c r="B1514" s="109"/>
      <c r="C1514" s="99" t="s">
        <v>29</v>
      </c>
      <c r="D1514" s="99" t="n">
        <v>1</v>
      </c>
      <c r="E1514" s="146" t="n">
        <v>75</v>
      </c>
      <c r="F1514" s="89" t="n">
        <f aca="false">G1514*130/1000*E1514</f>
        <v>2092.6425</v>
      </c>
      <c r="G1514" s="100" t="n">
        <v>214.63</v>
      </c>
      <c r="H1514" s="91" t="n">
        <v>1000</v>
      </c>
      <c r="I1514" s="92" t="s">
        <v>1430</v>
      </c>
      <c r="J1514" s="99"/>
      <c r="K1514" s="102" t="s">
        <v>117</v>
      </c>
      <c r="L1514" s="136" t="s">
        <v>606</v>
      </c>
      <c r="M1514" s="228" t="n">
        <v>108</v>
      </c>
      <c r="N1514" s="97" t="n">
        <f aca="false">(((D1514*G1514)/1000)*E1514)*B1514</f>
        <v>0</v>
      </c>
    </row>
    <row r="1515" customFormat="false" ht="12.75" hidden="false" customHeight="false" outlineLevel="0" collapsed="false">
      <c r="A1515" s="160" t="n">
        <v>41243</v>
      </c>
      <c r="B1515" s="109"/>
      <c r="C1515" s="99" t="s">
        <v>29</v>
      </c>
      <c r="D1515" s="99" t="n">
        <v>1</v>
      </c>
      <c r="E1515" s="146" t="n">
        <v>75</v>
      </c>
      <c r="F1515" s="89" t="n">
        <f aca="false">G1515*130/1000*E1515</f>
        <v>2167.5225</v>
      </c>
      <c r="G1515" s="100" t="n">
        <v>222.31</v>
      </c>
      <c r="H1515" s="91" t="n">
        <v>1000</v>
      </c>
      <c r="I1515" s="92" t="s">
        <v>1430</v>
      </c>
      <c r="J1515" s="99"/>
      <c r="K1515" s="102" t="s">
        <v>1682</v>
      </c>
      <c r="L1515" s="136" t="s">
        <v>606</v>
      </c>
      <c r="M1515" s="228" t="n">
        <v>108</v>
      </c>
      <c r="N1515" s="97" t="n">
        <f aca="false">(((D1515*G1515)/1000)*E1515)*B1515</f>
        <v>0</v>
      </c>
    </row>
    <row r="1516" customFormat="false" ht="12.75" hidden="false" customHeight="false" outlineLevel="0" collapsed="false">
      <c r="A1516" s="160" t="n">
        <v>41244</v>
      </c>
      <c r="B1516" s="109"/>
      <c r="C1516" s="99" t="s">
        <v>29</v>
      </c>
      <c r="D1516" s="99" t="n">
        <v>1</v>
      </c>
      <c r="E1516" s="146" t="n">
        <v>75</v>
      </c>
      <c r="F1516" s="89" t="n">
        <f aca="false">G1516*130/1000*E1516</f>
        <v>2333.4675</v>
      </c>
      <c r="G1516" s="100" t="n">
        <v>239.33</v>
      </c>
      <c r="H1516" s="91" t="n">
        <v>1000</v>
      </c>
      <c r="I1516" s="92" t="s">
        <v>1430</v>
      </c>
      <c r="J1516" s="99"/>
      <c r="K1516" s="102" t="s">
        <v>1562</v>
      </c>
      <c r="L1516" s="136" t="s">
        <v>606</v>
      </c>
      <c r="M1516" s="228" t="n">
        <v>108</v>
      </c>
      <c r="N1516" s="97" t="n">
        <f aca="false">(((D1516*G1516)/1000)*E1516)*B1516</f>
        <v>0</v>
      </c>
    </row>
    <row r="1517" customFormat="false" ht="12.75" hidden="false" customHeight="false" outlineLevel="0" collapsed="false">
      <c r="A1517" s="160" t="n">
        <v>41251</v>
      </c>
      <c r="B1517" s="109"/>
      <c r="C1517" s="99" t="s">
        <v>29</v>
      </c>
      <c r="D1517" s="99" t="n">
        <v>1</v>
      </c>
      <c r="E1517" s="146" t="n">
        <v>75</v>
      </c>
      <c r="F1517" s="89" t="n">
        <f aca="false">G1517*130/1000*E1517</f>
        <v>2167.5225</v>
      </c>
      <c r="G1517" s="100" t="n">
        <v>222.31</v>
      </c>
      <c r="H1517" s="91" t="n">
        <v>1000</v>
      </c>
      <c r="I1517" s="92" t="s">
        <v>1430</v>
      </c>
      <c r="J1517" s="101"/>
      <c r="K1517" s="102" t="s">
        <v>345</v>
      </c>
      <c r="L1517" s="136" t="s">
        <v>606</v>
      </c>
      <c r="M1517" s="228" t="n">
        <v>108</v>
      </c>
      <c r="N1517" s="97" t="n">
        <f aca="false">(((D1517*G1517)/1000)*E1517)*B1517</f>
        <v>0</v>
      </c>
    </row>
    <row r="1518" customFormat="false" ht="12.75" hidden="false" customHeight="false" outlineLevel="0" collapsed="false">
      <c r="A1518" s="160" t="n">
        <v>41252</v>
      </c>
      <c r="B1518" s="109"/>
      <c r="C1518" s="99" t="s">
        <v>29</v>
      </c>
      <c r="D1518" s="99" t="n">
        <v>1</v>
      </c>
      <c r="E1518" s="146" t="n">
        <v>75</v>
      </c>
      <c r="F1518" s="89" t="n">
        <f aca="false">G1518*130/1000*E1518</f>
        <v>2242.4025</v>
      </c>
      <c r="G1518" s="100" t="n">
        <v>229.99</v>
      </c>
      <c r="H1518" s="91" t="n">
        <v>1000</v>
      </c>
      <c r="I1518" s="92" t="s">
        <v>1430</v>
      </c>
      <c r="J1518" s="101"/>
      <c r="K1518" s="102" t="s">
        <v>338</v>
      </c>
      <c r="L1518" s="136" t="s">
        <v>606</v>
      </c>
      <c r="M1518" s="228" t="n">
        <v>108</v>
      </c>
      <c r="N1518" s="97" t="n">
        <f aca="false">(((D1518*G1518)/1000)*E1518)*B1518</f>
        <v>0</v>
      </c>
    </row>
    <row r="1519" customFormat="false" ht="12.75" hidden="false" customHeight="false" outlineLevel="0" collapsed="false">
      <c r="A1519" s="160" t="n">
        <v>41253</v>
      </c>
      <c r="B1519" s="109"/>
      <c r="C1519" s="99" t="s">
        <v>29</v>
      </c>
      <c r="D1519" s="99" t="n">
        <v>1</v>
      </c>
      <c r="E1519" s="146" t="n">
        <v>75</v>
      </c>
      <c r="F1519" s="89" t="n">
        <f aca="false">G1519*130/1000*E1519</f>
        <v>2258.0025</v>
      </c>
      <c r="G1519" s="100" t="n">
        <v>231.59</v>
      </c>
      <c r="H1519" s="91" t="n">
        <v>1000</v>
      </c>
      <c r="I1519" s="92" t="s">
        <v>1430</v>
      </c>
      <c r="J1519" s="101"/>
      <c r="K1519" s="102" t="s">
        <v>1683</v>
      </c>
      <c r="L1519" s="136" t="s">
        <v>606</v>
      </c>
      <c r="M1519" s="228" t="n">
        <v>108</v>
      </c>
      <c r="N1519" s="97" t="n">
        <f aca="false">(((D1519*G1519)/1000)*E1519)*B1519</f>
        <v>0</v>
      </c>
    </row>
    <row r="1520" customFormat="false" ht="12.75" hidden="false" customHeight="false" outlineLevel="0" collapsed="false">
      <c r="A1520" s="160" t="n">
        <v>41254</v>
      </c>
      <c r="B1520" s="109"/>
      <c r="C1520" s="99" t="s">
        <v>29</v>
      </c>
      <c r="D1520" s="99" t="n">
        <v>1</v>
      </c>
      <c r="E1520" s="146" t="n">
        <v>75</v>
      </c>
      <c r="F1520" s="89" t="n">
        <f aca="false">G1520*130/1000*E1520</f>
        <v>2333.4675</v>
      </c>
      <c r="G1520" s="100" t="n">
        <v>239.33</v>
      </c>
      <c r="H1520" s="91" t="n">
        <v>1000</v>
      </c>
      <c r="I1520" s="92" t="s">
        <v>1430</v>
      </c>
      <c r="J1520" s="101"/>
      <c r="K1520" s="102" t="s">
        <v>1548</v>
      </c>
      <c r="L1520" s="136" t="s">
        <v>606</v>
      </c>
      <c r="M1520" s="228" t="n">
        <v>108</v>
      </c>
      <c r="N1520" s="97" t="n">
        <f aca="false">(((D1520*G1520)/1000)*E1520)*B1520</f>
        <v>0</v>
      </c>
    </row>
    <row r="1521" customFormat="false" ht="12.75" hidden="false" customHeight="false" outlineLevel="0" collapsed="false">
      <c r="A1521" s="160" t="n">
        <v>41261</v>
      </c>
      <c r="B1521" s="109"/>
      <c r="C1521" s="99" t="s">
        <v>29</v>
      </c>
      <c r="D1521" s="99" t="n">
        <v>1</v>
      </c>
      <c r="E1521" s="146" t="n">
        <v>75</v>
      </c>
      <c r="F1521" s="89" t="n">
        <f aca="false">G1521*130/1000*E1521</f>
        <v>2135.7375</v>
      </c>
      <c r="G1521" s="100" t="n">
        <v>219.05</v>
      </c>
      <c r="H1521" s="91" t="n">
        <v>1000</v>
      </c>
      <c r="I1521" s="92" t="s">
        <v>1430</v>
      </c>
      <c r="J1521" s="101"/>
      <c r="K1521" s="102" t="s">
        <v>1687</v>
      </c>
      <c r="L1521" s="136" t="s">
        <v>606</v>
      </c>
      <c r="M1521" s="228" t="n">
        <v>109</v>
      </c>
      <c r="N1521" s="97" t="n">
        <f aca="false">(((D1521*G1521)/1000)*E1521)*B1521</f>
        <v>0</v>
      </c>
    </row>
    <row r="1522" customFormat="false" ht="12.75" hidden="false" customHeight="false" outlineLevel="0" collapsed="false">
      <c r="A1522" s="160" t="n">
        <v>41262</v>
      </c>
      <c r="B1522" s="109"/>
      <c r="C1522" s="99" t="s">
        <v>29</v>
      </c>
      <c r="D1522" s="99" t="n">
        <v>1</v>
      </c>
      <c r="E1522" s="146" t="n">
        <v>50</v>
      </c>
      <c r="F1522" s="89" t="n">
        <f aca="false">G1522*130/1000*E1522</f>
        <v>3240.835</v>
      </c>
      <c r="G1522" s="100" t="n">
        <v>498.59</v>
      </c>
      <c r="H1522" s="91" t="n">
        <v>1000</v>
      </c>
      <c r="I1522" s="92" t="s">
        <v>1430</v>
      </c>
      <c r="J1522" s="101"/>
      <c r="K1522" s="102" t="s">
        <v>609</v>
      </c>
      <c r="L1522" s="136" t="s">
        <v>606</v>
      </c>
      <c r="M1522" s="228" t="n">
        <v>109</v>
      </c>
      <c r="N1522" s="97" t="n">
        <f aca="false">(((D1522*G1522)/1000)*E1522)*B1522</f>
        <v>0</v>
      </c>
    </row>
    <row r="1523" customFormat="false" ht="12.75" hidden="false" customHeight="false" outlineLevel="0" collapsed="false">
      <c r="A1523" s="160" t="n">
        <v>41263</v>
      </c>
      <c r="B1523" s="109"/>
      <c r="C1523" s="99" t="s">
        <v>29</v>
      </c>
      <c r="D1523" s="99" t="n">
        <v>1</v>
      </c>
      <c r="E1523" s="146" t="n">
        <v>75</v>
      </c>
      <c r="F1523" s="89" t="n">
        <f aca="false">G1523*130/1000*E1523</f>
        <v>2182.44</v>
      </c>
      <c r="G1523" s="100" t="n">
        <v>223.84</v>
      </c>
      <c r="H1523" s="91" t="n">
        <v>1000</v>
      </c>
      <c r="I1523" s="92" t="s">
        <v>1430</v>
      </c>
      <c r="J1523" s="101"/>
      <c r="K1523" s="102" t="s">
        <v>1026</v>
      </c>
      <c r="L1523" s="136" t="s">
        <v>606</v>
      </c>
      <c r="M1523" s="228" t="n">
        <v>109</v>
      </c>
      <c r="N1523" s="97" t="n">
        <f aca="false">(((D1523*G1523)/1000)*E1523)*B1523</f>
        <v>0</v>
      </c>
    </row>
    <row r="1524" customFormat="false" ht="12.75" hidden="false" customHeight="false" outlineLevel="0" collapsed="false">
      <c r="A1524" s="160" t="n">
        <v>41264</v>
      </c>
      <c r="B1524" s="109"/>
      <c r="C1524" s="99" t="s">
        <v>29</v>
      </c>
      <c r="D1524" s="99" t="n">
        <v>1</v>
      </c>
      <c r="E1524" s="146" t="n">
        <v>75</v>
      </c>
      <c r="F1524" s="89" t="n">
        <f aca="false">G1524*130/1000*E1524</f>
        <v>2182.44</v>
      </c>
      <c r="G1524" s="100" t="n">
        <v>223.84</v>
      </c>
      <c r="H1524" s="91" t="n">
        <v>1000</v>
      </c>
      <c r="I1524" s="92" t="s">
        <v>1430</v>
      </c>
      <c r="J1524" s="101"/>
      <c r="K1524" s="102" t="s">
        <v>1028</v>
      </c>
      <c r="L1524" s="136" t="s">
        <v>606</v>
      </c>
      <c r="M1524" s="228" t="n">
        <v>109</v>
      </c>
      <c r="N1524" s="97" t="n">
        <f aca="false">(((D1524*G1524)/1000)*E1524)*B1524</f>
        <v>0</v>
      </c>
    </row>
    <row r="1525" customFormat="false" ht="12.75" hidden="false" customHeight="false" outlineLevel="0" collapsed="false">
      <c r="A1525" s="160" t="n">
        <v>41281</v>
      </c>
      <c r="B1525" s="109"/>
      <c r="C1525" s="99" t="s">
        <v>29</v>
      </c>
      <c r="D1525" s="99" t="n">
        <v>1</v>
      </c>
      <c r="E1525" s="146" t="n">
        <v>50</v>
      </c>
      <c r="F1525" s="89" t="n">
        <f aca="false">G1525*130/1000*E1525</f>
        <v>2734.81</v>
      </c>
      <c r="G1525" s="100" t="n">
        <v>420.74</v>
      </c>
      <c r="H1525" s="91" t="n">
        <v>1000</v>
      </c>
      <c r="I1525" s="92" t="s">
        <v>1430</v>
      </c>
      <c r="J1525" s="101" t="s">
        <v>60</v>
      </c>
      <c r="K1525" s="102" t="s">
        <v>1688</v>
      </c>
      <c r="L1525" s="136" t="s">
        <v>606</v>
      </c>
      <c r="M1525" s="228" t="n">
        <v>109</v>
      </c>
      <c r="N1525" s="97" t="n">
        <f aca="false">(((D1525*G1525)/1000)*E1525)*B1525</f>
        <v>0</v>
      </c>
    </row>
    <row r="1526" customFormat="false" ht="12.75" hidden="false" customHeight="false" outlineLevel="0" collapsed="false">
      <c r="A1526" s="160" t="n">
        <v>41282</v>
      </c>
      <c r="B1526" s="109"/>
      <c r="C1526" s="99" t="s">
        <v>29</v>
      </c>
      <c r="D1526" s="99" t="n">
        <v>1</v>
      </c>
      <c r="E1526" s="146" t="n">
        <v>50</v>
      </c>
      <c r="F1526" s="89" t="n">
        <f aca="false">G1526*130/1000*E1526</f>
        <v>2734.81</v>
      </c>
      <c r="G1526" s="100" t="n">
        <v>420.74</v>
      </c>
      <c r="H1526" s="91" t="n">
        <v>1000</v>
      </c>
      <c r="I1526" s="92" t="s">
        <v>1430</v>
      </c>
      <c r="J1526" s="101" t="s">
        <v>60</v>
      </c>
      <c r="K1526" s="102" t="s">
        <v>1689</v>
      </c>
      <c r="L1526" s="136" t="s">
        <v>606</v>
      </c>
      <c r="M1526" s="228" t="n">
        <v>109</v>
      </c>
      <c r="N1526" s="97" t="n">
        <f aca="false">(((D1526*G1526)/1000)*E1526)*B1526</f>
        <v>0</v>
      </c>
    </row>
    <row r="1527" customFormat="false" ht="12.75" hidden="false" customHeight="false" outlineLevel="0" collapsed="false">
      <c r="A1527" s="160" t="n">
        <v>41283</v>
      </c>
      <c r="B1527" s="109"/>
      <c r="C1527" s="99" t="s">
        <v>29</v>
      </c>
      <c r="D1527" s="99" t="n">
        <v>1</v>
      </c>
      <c r="E1527" s="146" t="n">
        <v>50</v>
      </c>
      <c r="F1527" s="89" t="n">
        <f aca="false">G1527*130/1000*E1527</f>
        <v>2734.81</v>
      </c>
      <c r="G1527" s="100" t="n">
        <v>420.74</v>
      </c>
      <c r="H1527" s="91" t="n">
        <v>1000</v>
      </c>
      <c r="I1527" s="92" t="s">
        <v>1430</v>
      </c>
      <c r="J1527" s="101" t="s">
        <v>60</v>
      </c>
      <c r="K1527" s="102" t="s">
        <v>1690</v>
      </c>
      <c r="L1527" s="136" t="s">
        <v>606</v>
      </c>
      <c r="M1527" s="228" t="n">
        <v>109</v>
      </c>
      <c r="N1527" s="97" t="n">
        <f aca="false">(((D1527*G1527)/1000)*E1527)*B1527</f>
        <v>0</v>
      </c>
    </row>
    <row r="1528" customFormat="false" ht="12.75" hidden="false" customHeight="false" outlineLevel="0" collapsed="false">
      <c r="A1528" s="344" t="n">
        <v>41284</v>
      </c>
      <c r="B1528" s="109"/>
      <c r="C1528" s="149" t="s">
        <v>29</v>
      </c>
      <c r="D1528" s="149" t="n">
        <v>1</v>
      </c>
      <c r="E1528" s="215" t="n">
        <v>50</v>
      </c>
      <c r="F1528" s="89" t="n">
        <f aca="false">G1528*130/1000*E1528</f>
        <v>2734.81</v>
      </c>
      <c r="G1528" s="100" t="n">
        <v>420.74</v>
      </c>
      <c r="H1528" s="91" t="n">
        <v>1000</v>
      </c>
      <c r="I1528" s="92" t="s">
        <v>1430</v>
      </c>
      <c r="J1528" s="170" t="s">
        <v>60</v>
      </c>
      <c r="K1528" s="150" t="s">
        <v>1691</v>
      </c>
      <c r="L1528" s="171" t="s">
        <v>606</v>
      </c>
      <c r="M1528" s="228" t="n">
        <v>109</v>
      </c>
      <c r="N1528" s="97" t="n">
        <f aca="false">(((D1528*G1528)/1000)*E1528)*B1528</f>
        <v>0</v>
      </c>
    </row>
    <row r="1529" customFormat="false" ht="12.75" hidden="false" customHeight="false" outlineLevel="0" collapsed="false">
      <c r="A1529" s="331" t="n">
        <v>41291</v>
      </c>
      <c r="B1529" s="109"/>
      <c r="C1529" s="329" t="s">
        <v>29</v>
      </c>
      <c r="D1529" s="329" t="n">
        <v>1</v>
      </c>
      <c r="E1529" s="340" t="n">
        <v>50</v>
      </c>
      <c r="F1529" s="89" t="n">
        <f aca="false">G1529*130/1000*E1529</f>
        <v>1631.435</v>
      </c>
      <c r="G1529" s="333" t="n">
        <v>250.99</v>
      </c>
      <c r="H1529" s="321" t="n">
        <v>1000</v>
      </c>
      <c r="I1529" s="334" t="s">
        <v>1430</v>
      </c>
      <c r="J1529" s="335"/>
      <c r="K1529" s="336" t="s">
        <v>336</v>
      </c>
      <c r="L1529" s="337" t="s">
        <v>1692</v>
      </c>
      <c r="M1529" s="338" t="n">
        <v>109</v>
      </c>
      <c r="N1529" s="97" t="n">
        <f aca="false">(((D1529*G1529)/1000)*E1529)*B1529</f>
        <v>0</v>
      </c>
    </row>
    <row r="1530" customFormat="false" ht="12.75" hidden="false" customHeight="false" outlineLevel="0" collapsed="false">
      <c r="A1530" s="331" t="n">
        <v>41292</v>
      </c>
      <c r="B1530" s="109"/>
      <c r="C1530" s="329" t="s">
        <v>29</v>
      </c>
      <c r="D1530" s="329" t="n">
        <v>1</v>
      </c>
      <c r="E1530" s="340" t="n">
        <v>50</v>
      </c>
      <c r="F1530" s="89" t="n">
        <f aca="false">G1530*130/1000*E1530</f>
        <v>1682.135</v>
      </c>
      <c r="G1530" s="333" t="n">
        <v>258.79</v>
      </c>
      <c r="H1530" s="321" t="n">
        <v>1000</v>
      </c>
      <c r="I1530" s="334" t="s">
        <v>1430</v>
      </c>
      <c r="J1530" s="335"/>
      <c r="K1530" s="336" t="s">
        <v>117</v>
      </c>
      <c r="L1530" s="337" t="s">
        <v>1692</v>
      </c>
      <c r="M1530" s="338" t="n">
        <v>109</v>
      </c>
      <c r="N1530" s="97" t="n">
        <f aca="false">(((D1530*G1530)/1000)*E1530)*B1530</f>
        <v>0</v>
      </c>
    </row>
    <row r="1531" customFormat="false" ht="12.75" hidden="false" customHeight="false" outlineLevel="0" collapsed="false">
      <c r="A1531" s="331" t="n">
        <v>41293</v>
      </c>
      <c r="B1531" s="109"/>
      <c r="C1531" s="329" t="s">
        <v>29</v>
      </c>
      <c r="D1531" s="329" t="n">
        <v>1</v>
      </c>
      <c r="E1531" s="340" t="n">
        <v>50</v>
      </c>
      <c r="F1531" s="89" t="n">
        <f aca="false">G1531*130/1000*E1531</f>
        <v>1682.135</v>
      </c>
      <c r="G1531" s="333" t="n">
        <v>258.79</v>
      </c>
      <c r="H1531" s="321" t="n">
        <v>1000</v>
      </c>
      <c r="I1531" s="334" t="s">
        <v>1430</v>
      </c>
      <c r="J1531" s="335"/>
      <c r="K1531" s="336" t="s">
        <v>1682</v>
      </c>
      <c r="L1531" s="337" t="s">
        <v>1692</v>
      </c>
      <c r="M1531" s="338" t="n">
        <v>109</v>
      </c>
      <c r="N1531" s="97" t="n">
        <f aca="false">(((D1531*G1531)/1000)*E1531)*B1531</f>
        <v>0</v>
      </c>
    </row>
    <row r="1532" customFormat="false" ht="12.75" hidden="false" customHeight="false" outlineLevel="0" collapsed="false">
      <c r="A1532" s="345" t="n">
        <v>41294</v>
      </c>
      <c r="B1532" s="109"/>
      <c r="C1532" s="346" t="s">
        <v>29</v>
      </c>
      <c r="D1532" s="346" t="n">
        <v>1</v>
      </c>
      <c r="E1532" s="347" t="n">
        <v>50</v>
      </c>
      <c r="F1532" s="89" t="n">
        <f aca="false">G1532*130/1000*E1532</f>
        <v>1682.135</v>
      </c>
      <c r="G1532" s="348" t="n">
        <v>258.79</v>
      </c>
      <c r="H1532" s="321" t="n">
        <v>1000</v>
      </c>
      <c r="I1532" s="334" t="s">
        <v>1430</v>
      </c>
      <c r="J1532" s="349"/>
      <c r="K1532" s="343" t="s">
        <v>338</v>
      </c>
      <c r="L1532" s="337" t="s">
        <v>1692</v>
      </c>
      <c r="M1532" s="338" t="n">
        <v>109</v>
      </c>
      <c r="N1532" s="97" t="n">
        <f aca="false">(((D1532*G1532)/1000)*E1532)*B1532</f>
        <v>0</v>
      </c>
    </row>
    <row r="1533" customFormat="false" ht="12.75" hidden="false" customHeight="false" outlineLevel="0" collapsed="false">
      <c r="A1533" s="328"/>
      <c r="B1533" s="140"/>
      <c r="C1533" s="141"/>
      <c r="D1533" s="141"/>
      <c r="E1533" s="141"/>
      <c r="F1533" s="89" t="n">
        <f aca="false">G1533*130/1000*E1533</f>
        <v>0</v>
      </c>
      <c r="G1533" s="83"/>
      <c r="H1533" s="224"/>
      <c r="I1533" s="225"/>
      <c r="J1533" s="226"/>
      <c r="K1533" s="80" t="s">
        <v>1693</v>
      </c>
      <c r="L1533" s="227"/>
      <c r="M1533" s="144"/>
      <c r="N1533" s="145" t="s">
        <v>5</v>
      </c>
    </row>
    <row r="1534" customFormat="false" ht="12.75" hidden="false" customHeight="false" outlineLevel="0" collapsed="false">
      <c r="A1534" s="152" t="n">
        <v>41301</v>
      </c>
      <c r="B1534" s="109"/>
      <c r="C1534" s="87" t="s">
        <v>29</v>
      </c>
      <c r="D1534" s="87" t="n">
        <v>1</v>
      </c>
      <c r="E1534" s="88" t="n">
        <v>250</v>
      </c>
      <c r="F1534" s="89" t="n">
        <f aca="false">G1534*130/1000*E1534</f>
        <v>1925.625</v>
      </c>
      <c r="G1534" s="90" t="n">
        <v>59.25</v>
      </c>
      <c r="H1534" s="91" t="n">
        <v>1000</v>
      </c>
      <c r="I1534" s="92" t="s">
        <v>1430</v>
      </c>
      <c r="J1534" s="93" t="s">
        <v>95</v>
      </c>
      <c r="K1534" s="94" t="s">
        <v>315</v>
      </c>
      <c r="L1534" s="95" t="s">
        <v>97</v>
      </c>
      <c r="M1534" s="228" t="n">
        <v>109</v>
      </c>
      <c r="N1534" s="97" t="n">
        <f aca="false">(((D1534*G1534)/1000)*E1534)*B1534</f>
        <v>0</v>
      </c>
    </row>
    <row r="1535" customFormat="false" ht="12.75" hidden="false" customHeight="false" outlineLevel="0" collapsed="false">
      <c r="A1535" s="160" t="n">
        <v>41302</v>
      </c>
      <c r="B1535" s="109"/>
      <c r="C1535" s="99" t="s">
        <v>29</v>
      </c>
      <c r="D1535" s="99" t="n">
        <v>1</v>
      </c>
      <c r="E1535" s="146" t="n">
        <v>250</v>
      </c>
      <c r="F1535" s="89" t="n">
        <f aca="false">G1535*130/1000*E1535</f>
        <v>2038.4</v>
      </c>
      <c r="G1535" s="100" t="n">
        <v>62.72</v>
      </c>
      <c r="H1535" s="91" t="n">
        <v>1000</v>
      </c>
      <c r="I1535" s="92" t="s">
        <v>1430</v>
      </c>
      <c r="J1535" s="101" t="s">
        <v>95</v>
      </c>
      <c r="K1535" s="102" t="s">
        <v>313</v>
      </c>
      <c r="L1535" s="136" t="s">
        <v>97</v>
      </c>
      <c r="M1535" s="228" t="n">
        <v>109</v>
      </c>
      <c r="N1535" s="97" t="n">
        <f aca="false">(((D1535*G1535)/1000)*E1535)*B1535</f>
        <v>0</v>
      </c>
    </row>
    <row r="1536" customFormat="false" ht="12.75" hidden="false" customHeight="false" outlineLevel="0" collapsed="false">
      <c r="A1536" s="331" t="n">
        <v>41303</v>
      </c>
      <c r="B1536" s="109"/>
      <c r="C1536" s="329" t="s">
        <v>29</v>
      </c>
      <c r="D1536" s="329" t="n">
        <v>1</v>
      </c>
      <c r="E1536" s="340" t="n">
        <v>250</v>
      </c>
      <c r="F1536" s="89" t="n">
        <f aca="false">G1536*130/1000*E1536</f>
        <v>2523.95</v>
      </c>
      <c r="G1536" s="333" t="n">
        <v>77.66</v>
      </c>
      <c r="H1536" s="321" t="n">
        <v>1000</v>
      </c>
      <c r="I1536" s="334" t="s">
        <v>1430</v>
      </c>
      <c r="J1536" s="335" t="s">
        <v>95</v>
      </c>
      <c r="K1536" s="336" t="s">
        <v>1694</v>
      </c>
      <c r="L1536" s="337" t="s">
        <v>97</v>
      </c>
      <c r="M1536" s="338" t="n">
        <v>109</v>
      </c>
      <c r="N1536" s="97" t="n">
        <f aca="false">(((D1536*G1536)/1000)*E1536)*B1536</f>
        <v>0</v>
      </c>
    </row>
    <row r="1537" customFormat="false" ht="12.75" hidden="false" customHeight="false" outlineLevel="0" collapsed="false">
      <c r="A1537" s="160" t="n">
        <v>41304</v>
      </c>
      <c r="B1537" s="109"/>
      <c r="C1537" s="99" t="s">
        <v>29</v>
      </c>
      <c r="D1537" s="99" t="n">
        <v>1</v>
      </c>
      <c r="E1537" s="146" t="n">
        <v>250</v>
      </c>
      <c r="F1537" s="89" t="n">
        <f aca="false">G1537*130/1000*E1537</f>
        <v>2038.4</v>
      </c>
      <c r="G1537" s="100" t="n">
        <v>62.72</v>
      </c>
      <c r="H1537" s="91" t="n">
        <v>1000</v>
      </c>
      <c r="I1537" s="92" t="s">
        <v>1430</v>
      </c>
      <c r="J1537" s="101" t="s">
        <v>95</v>
      </c>
      <c r="K1537" s="102" t="s">
        <v>1543</v>
      </c>
      <c r="L1537" s="136" t="s">
        <v>97</v>
      </c>
      <c r="M1537" s="228" t="n">
        <v>109</v>
      </c>
      <c r="N1537" s="97" t="n">
        <f aca="false">(((D1537*G1537)/1000)*E1537)*B1537</f>
        <v>0</v>
      </c>
    </row>
    <row r="1538" customFormat="false" ht="12.75" hidden="false" customHeight="false" outlineLevel="0" collapsed="false">
      <c r="A1538" s="328"/>
      <c r="B1538" s="140"/>
      <c r="C1538" s="141"/>
      <c r="D1538" s="141"/>
      <c r="E1538" s="141"/>
      <c r="F1538" s="89" t="n">
        <f aca="false">G1538*130/1000*E1538</f>
        <v>0</v>
      </c>
      <c r="G1538" s="83"/>
      <c r="H1538" s="224"/>
      <c r="I1538" s="225"/>
      <c r="J1538" s="226"/>
      <c r="K1538" s="80" t="s">
        <v>1695</v>
      </c>
      <c r="L1538" s="227"/>
      <c r="M1538" s="144"/>
      <c r="N1538" s="145" t="s">
        <v>5</v>
      </c>
    </row>
    <row r="1539" customFormat="false" ht="12.75" hidden="false" customHeight="false" outlineLevel="0" collapsed="false">
      <c r="A1539" s="152" t="n">
        <v>41321</v>
      </c>
      <c r="B1539" s="109"/>
      <c r="C1539" s="87" t="s">
        <v>29</v>
      </c>
      <c r="D1539" s="87" t="n">
        <v>1</v>
      </c>
      <c r="E1539" s="88" t="n">
        <v>125</v>
      </c>
      <c r="F1539" s="89" t="n">
        <f aca="false">G1539*130/1000*E1539</f>
        <v>1377.35</v>
      </c>
      <c r="G1539" s="90" t="n">
        <v>84.76</v>
      </c>
      <c r="H1539" s="91" t="n">
        <v>1000</v>
      </c>
      <c r="I1539" s="92" t="s">
        <v>1430</v>
      </c>
      <c r="J1539" s="93" t="s">
        <v>95</v>
      </c>
      <c r="K1539" s="94" t="s">
        <v>313</v>
      </c>
      <c r="L1539" s="95" t="s">
        <v>103</v>
      </c>
      <c r="M1539" s="228" t="n">
        <v>110</v>
      </c>
      <c r="N1539" s="97" t="n">
        <f aca="false">(((D1539*G1539)/1000)*E1539)*B1539</f>
        <v>0</v>
      </c>
    </row>
    <row r="1540" customFormat="false" ht="12.75" hidden="false" customHeight="false" outlineLevel="0" collapsed="false">
      <c r="A1540" s="160" t="n">
        <v>41322</v>
      </c>
      <c r="B1540" s="109"/>
      <c r="C1540" s="99" t="s">
        <v>29</v>
      </c>
      <c r="D1540" s="99" t="n">
        <v>1</v>
      </c>
      <c r="E1540" s="146" t="n">
        <v>125</v>
      </c>
      <c r="F1540" s="89" t="n">
        <f aca="false">G1540*130/1000*E1540</f>
        <v>1330.55</v>
      </c>
      <c r="G1540" s="100" t="n">
        <v>81.88</v>
      </c>
      <c r="H1540" s="91" t="n">
        <v>1000</v>
      </c>
      <c r="I1540" s="92" t="s">
        <v>1430</v>
      </c>
      <c r="J1540" s="101" t="s">
        <v>95</v>
      </c>
      <c r="K1540" s="102" t="s">
        <v>315</v>
      </c>
      <c r="L1540" s="136" t="s">
        <v>103</v>
      </c>
      <c r="M1540" s="228" t="n">
        <v>110</v>
      </c>
      <c r="N1540" s="97" t="n">
        <f aca="false">(((D1540*G1540)/1000)*E1540)*B1540</f>
        <v>0</v>
      </c>
    </row>
    <row r="1541" customFormat="false" ht="12.75" hidden="false" customHeight="false" outlineLevel="0" collapsed="false">
      <c r="A1541" s="160" t="n">
        <v>41323</v>
      </c>
      <c r="B1541" s="109"/>
      <c r="C1541" s="99" t="s">
        <v>29</v>
      </c>
      <c r="D1541" s="99" t="n">
        <v>1</v>
      </c>
      <c r="E1541" s="146" t="n">
        <v>125</v>
      </c>
      <c r="F1541" s="89" t="n">
        <f aca="false">G1541*130/1000*E1541</f>
        <v>2123.3875</v>
      </c>
      <c r="G1541" s="100" t="n">
        <v>130.67</v>
      </c>
      <c r="H1541" s="91" t="n">
        <v>1000</v>
      </c>
      <c r="I1541" s="92" t="s">
        <v>1430</v>
      </c>
      <c r="J1541" s="101" t="s">
        <v>95</v>
      </c>
      <c r="K1541" s="102" t="s">
        <v>111</v>
      </c>
      <c r="L1541" s="136" t="s">
        <v>103</v>
      </c>
      <c r="M1541" s="228" t="n">
        <v>110</v>
      </c>
      <c r="N1541" s="97" t="n">
        <f aca="false">(((D1541*G1541)/1000)*E1541)*B1541</f>
        <v>0</v>
      </c>
    </row>
    <row r="1542" customFormat="false" ht="12.75" hidden="false" customHeight="false" outlineLevel="0" collapsed="false">
      <c r="A1542" s="160" t="n">
        <v>41324</v>
      </c>
      <c r="B1542" s="109"/>
      <c r="C1542" s="99" t="s">
        <v>29</v>
      </c>
      <c r="D1542" s="99" t="n">
        <v>1</v>
      </c>
      <c r="E1542" s="146" t="n">
        <v>125</v>
      </c>
      <c r="F1542" s="89" t="n">
        <f aca="false">G1542*130/1000*E1542</f>
        <v>1630.85</v>
      </c>
      <c r="G1542" s="100" t="n">
        <v>100.36</v>
      </c>
      <c r="H1542" s="91" t="n">
        <v>1000</v>
      </c>
      <c r="I1542" s="92" t="s">
        <v>1430</v>
      </c>
      <c r="J1542" s="101" t="s">
        <v>95</v>
      </c>
      <c r="K1542" s="102" t="s">
        <v>1696</v>
      </c>
      <c r="L1542" s="136" t="s">
        <v>103</v>
      </c>
      <c r="M1542" s="228" t="n">
        <v>110</v>
      </c>
      <c r="N1542" s="97" t="n">
        <f aca="false">(((D1542*G1542)/1000)*E1542)*B1542</f>
        <v>0</v>
      </c>
    </row>
    <row r="1543" customFormat="false" ht="12.75" hidden="false" customHeight="false" outlineLevel="0" collapsed="false">
      <c r="A1543" s="160" t="n">
        <v>41331</v>
      </c>
      <c r="B1543" s="109"/>
      <c r="C1543" s="99" t="s">
        <v>29</v>
      </c>
      <c r="D1543" s="99" t="n">
        <v>1</v>
      </c>
      <c r="E1543" s="146" t="n">
        <v>125</v>
      </c>
      <c r="F1543" s="89" t="n">
        <f aca="false">G1543*130/1000*E1543</f>
        <v>1394.9</v>
      </c>
      <c r="G1543" s="100" t="n">
        <v>85.84</v>
      </c>
      <c r="H1543" s="91" t="n">
        <v>1000</v>
      </c>
      <c r="I1543" s="92" t="s">
        <v>1430</v>
      </c>
      <c r="J1543" s="101" t="s">
        <v>95</v>
      </c>
      <c r="K1543" s="102" t="s">
        <v>1543</v>
      </c>
      <c r="L1543" s="136" t="s">
        <v>103</v>
      </c>
      <c r="M1543" s="135" t="n">
        <v>110</v>
      </c>
      <c r="N1543" s="97" t="n">
        <f aca="false">(((D1543*G1543)/1000)*E1543)*B1543</f>
        <v>0</v>
      </c>
    </row>
    <row r="1544" customFormat="false" ht="12.75" hidden="false" customHeight="false" outlineLevel="0" collapsed="false">
      <c r="A1544" s="160" t="n">
        <v>41332</v>
      </c>
      <c r="B1544" s="109"/>
      <c r="C1544" s="99" t="s">
        <v>29</v>
      </c>
      <c r="D1544" s="99" t="n">
        <v>1</v>
      </c>
      <c r="E1544" s="146" t="n">
        <v>125</v>
      </c>
      <c r="F1544" s="89" t="n">
        <f aca="false">G1544*130/1000*E1544</f>
        <v>1266.2</v>
      </c>
      <c r="G1544" s="100" t="n">
        <v>77.92</v>
      </c>
      <c r="H1544" s="91" t="n">
        <v>1000</v>
      </c>
      <c r="I1544" s="92" t="s">
        <v>1430</v>
      </c>
      <c r="J1544" s="101" t="s">
        <v>95</v>
      </c>
      <c r="K1544" s="102" t="s">
        <v>1697</v>
      </c>
      <c r="L1544" s="136" t="s">
        <v>103</v>
      </c>
      <c r="M1544" s="135" t="n">
        <v>110</v>
      </c>
      <c r="N1544" s="97" t="n">
        <f aca="false">(((D1544*G1544)/1000)*E1544)*B1544</f>
        <v>0</v>
      </c>
    </row>
    <row r="1545" customFormat="false" ht="12.75" hidden="false" customHeight="false" outlineLevel="0" collapsed="false">
      <c r="A1545" s="160" t="n">
        <v>41333</v>
      </c>
      <c r="B1545" s="109"/>
      <c r="C1545" s="99" t="s">
        <v>29</v>
      </c>
      <c r="D1545" s="99" t="n">
        <v>1</v>
      </c>
      <c r="E1545" s="146" t="n">
        <v>125</v>
      </c>
      <c r="F1545" s="89" t="n">
        <f aca="false">G1545*130/1000*E1545</f>
        <v>1386.125</v>
      </c>
      <c r="G1545" s="100" t="n">
        <v>85.3</v>
      </c>
      <c r="H1545" s="91" t="n">
        <v>1000</v>
      </c>
      <c r="I1545" s="92" t="s">
        <v>1430</v>
      </c>
      <c r="J1545" s="101" t="s">
        <v>95</v>
      </c>
      <c r="K1545" s="102" t="s">
        <v>1698</v>
      </c>
      <c r="L1545" s="136" t="s">
        <v>103</v>
      </c>
      <c r="M1545" s="135" t="n">
        <v>110</v>
      </c>
      <c r="N1545" s="97" t="n">
        <f aca="false">(((D1545*G1545)/1000)*E1545)*B1545</f>
        <v>0</v>
      </c>
    </row>
    <row r="1546" customFormat="false" ht="12.75" hidden="false" customHeight="false" outlineLevel="0" collapsed="false">
      <c r="A1546" s="160" t="n">
        <v>41334</v>
      </c>
      <c r="B1546" s="109"/>
      <c r="C1546" s="99" t="s">
        <v>29</v>
      </c>
      <c r="D1546" s="99" t="n">
        <v>1</v>
      </c>
      <c r="E1546" s="146" t="n">
        <v>125</v>
      </c>
      <c r="F1546" s="89" t="n">
        <f aca="false">G1546*130/1000*E1546</f>
        <v>2483.4875</v>
      </c>
      <c r="G1546" s="100" t="n">
        <v>152.83</v>
      </c>
      <c r="H1546" s="91" t="n">
        <v>1000</v>
      </c>
      <c r="I1546" s="92" t="s">
        <v>1430</v>
      </c>
      <c r="J1546" s="101" t="s">
        <v>95</v>
      </c>
      <c r="K1546" s="102" t="s">
        <v>998</v>
      </c>
      <c r="L1546" s="136" t="s">
        <v>103</v>
      </c>
      <c r="M1546" s="135" t="n">
        <v>110</v>
      </c>
      <c r="N1546" s="97" t="n">
        <f aca="false">(((D1546*G1546)/1000)*E1546)*B1546</f>
        <v>0</v>
      </c>
    </row>
    <row r="1547" customFormat="false" ht="12.75" hidden="false" customHeight="false" outlineLevel="0" collapsed="false">
      <c r="A1547" s="160" t="n">
        <v>41341</v>
      </c>
      <c r="B1547" s="109"/>
      <c r="C1547" s="99" t="s">
        <v>29</v>
      </c>
      <c r="D1547" s="99" t="n">
        <v>1</v>
      </c>
      <c r="E1547" s="146" t="n">
        <v>125</v>
      </c>
      <c r="F1547" s="89" t="n">
        <f aca="false">G1547*130/1000*E1547</f>
        <v>1757.6</v>
      </c>
      <c r="G1547" s="100" t="n">
        <v>108.16</v>
      </c>
      <c r="H1547" s="91" t="n">
        <v>1000</v>
      </c>
      <c r="I1547" s="92" t="s">
        <v>1430</v>
      </c>
      <c r="J1547" s="101" t="s">
        <v>95</v>
      </c>
      <c r="K1547" s="102" t="s">
        <v>1001</v>
      </c>
      <c r="L1547" s="136" t="s">
        <v>103</v>
      </c>
      <c r="M1547" s="135" t="n">
        <v>110</v>
      </c>
      <c r="N1547" s="97" t="n">
        <f aca="false">(((D1547*G1547)/1000)*E1547)*B1547</f>
        <v>0</v>
      </c>
    </row>
    <row r="1548" customFormat="false" ht="12.75" hidden="false" customHeight="false" outlineLevel="0" collapsed="false">
      <c r="A1548" s="160" t="n">
        <v>41342</v>
      </c>
      <c r="B1548" s="109"/>
      <c r="C1548" s="99" t="s">
        <v>29</v>
      </c>
      <c r="D1548" s="99" t="n">
        <v>1</v>
      </c>
      <c r="E1548" s="146" t="n">
        <v>125</v>
      </c>
      <c r="F1548" s="89" t="n">
        <f aca="false">G1548*130/1000*E1548</f>
        <v>1871.675</v>
      </c>
      <c r="G1548" s="100" t="n">
        <v>115.18</v>
      </c>
      <c r="H1548" s="91" t="n">
        <v>1000</v>
      </c>
      <c r="I1548" s="92" t="s">
        <v>1430</v>
      </c>
      <c r="J1548" s="101" t="s">
        <v>1544</v>
      </c>
      <c r="K1548" s="102" t="s">
        <v>1545</v>
      </c>
      <c r="L1548" s="136" t="s">
        <v>103</v>
      </c>
      <c r="M1548" s="135" t="n">
        <v>110</v>
      </c>
      <c r="N1548" s="97" t="n">
        <f aca="false">(((D1548*G1548)/1000)*E1548)*B1548</f>
        <v>0</v>
      </c>
    </row>
    <row r="1549" customFormat="false" ht="12.75" hidden="false" customHeight="false" outlineLevel="0" collapsed="false">
      <c r="A1549" s="331" t="n">
        <v>41343</v>
      </c>
      <c r="B1549" s="109"/>
      <c r="C1549" s="329" t="s">
        <v>29</v>
      </c>
      <c r="D1549" s="329" t="n">
        <v>1</v>
      </c>
      <c r="E1549" s="340" t="n">
        <v>125</v>
      </c>
      <c r="F1549" s="89" t="n">
        <f aca="false">G1549*130/1000*E1549</f>
        <v>1871.675</v>
      </c>
      <c r="G1549" s="333" t="n">
        <v>115.18</v>
      </c>
      <c r="H1549" s="321" t="n">
        <v>1000</v>
      </c>
      <c r="I1549" s="334" t="s">
        <v>1430</v>
      </c>
      <c r="J1549" s="335" t="s">
        <v>95</v>
      </c>
      <c r="K1549" s="336" t="s">
        <v>1699</v>
      </c>
      <c r="L1549" s="337" t="s">
        <v>103</v>
      </c>
      <c r="M1549" s="341" t="n">
        <v>110</v>
      </c>
      <c r="N1549" s="97" t="n">
        <f aca="false">(((D1549*G1549)/1000)*E1549)*B1549</f>
        <v>0</v>
      </c>
    </row>
    <row r="1550" customFormat="false" ht="12.75" hidden="false" customHeight="false" outlineLevel="0" collapsed="false">
      <c r="A1550" s="345" t="n">
        <v>41344</v>
      </c>
      <c r="B1550" s="109"/>
      <c r="C1550" s="346" t="s">
        <v>29</v>
      </c>
      <c r="D1550" s="346" t="n">
        <v>1</v>
      </c>
      <c r="E1550" s="347" t="n">
        <v>125</v>
      </c>
      <c r="F1550" s="89" t="n">
        <f aca="false">G1550*130/1000*E1550</f>
        <v>1871.675</v>
      </c>
      <c r="G1550" s="348" t="n">
        <v>115.18</v>
      </c>
      <c r="H1550" s="321" t="n">
        <v>1000</v>
      </c>
      <c r="I1550" s="334" t="s">
        <v>1430</v>
      </c>
      <c r="J1550" s="349" t="s">
        <v>95</v>
      </c>
      <c r="K1550" s="343" t="s">
        <v>1694</v>
      </c>
      <c r="L1550" s="350" t="s">
        <v>103</v>
      </c>
      <c r="M1550" s="341" t="n">
        <v>110</v>
      </c>
      <c r="N1550" s="97" t="n">
        <f aca="false">(((D1550*G1550)/1000)*E1550)*B1550</f>
        <v>0</v>
      </c>
    </row>
    <row r="1551" customFormat="false" ht="12.75" hidden="false" customHeight="false" outlineLevel="0" collapsed="false">
      <c r="A1551" s="160" t="n">
        <v>41361</v>
      </c>
      <c r="B1551" s="109"/>
      <c r="C1551" s="99" t="s">
        <v>29</v>
      </c>
      <c r="D1551" s="99" t="n">
        <v>1</v>
      </c>
      <c r="E1551" s="146" t="n">
        <v>100</v>
      </c>
      <c r="F1551" s="89" t="n">
        <f aca="false">G1551*130/1000*E1551</f>
        <v>1257.88</v>
      </c>
      <c r="G1551" s="100" t="n">
        <v>96.76</v>
      </c>
      <c r="H1551" s="91" t="n">
        <v>1000</v>
      </c>
      <c r="I1551" s="92" t="s">
        <v>1430</v>
      </c>
      <c r="J1551" s="101" t="s">
        <v>1700</v>
      </c>
      <c r="K1551" s="102" t="s">
        <v>1563</v>
      </c>
      <c r="L1551" s="136" t="s">
        <v>103</v>
      </c>
      <c r="M1551" s="135" t="n">
        <v>110</v>
      </c>
      <c r="N1551" s="97" t="n">
        <f aca="false">(((D1551*G1551)/1000)*E1551)*B1551</f>
        <v>0</v>
      </c>
    </row>
    <row r="1552" customFormat="false" ht="12.75" hidden="false" customHeight="false" outlineLevel="0" collapsed="false">
      <c r="A1552" s="160" t="n">
        <v>41362</v>
      </c>
      <c r="B1552" s="109"/>
      <c r="C1552" s="99" t="s">
        <v>29</v>
      </c>
      <c r="D1552" s="99" t="n">
        <v>1</v>
      </c>
      <c r="E1552" s="146" t="n">
        <v>100</v>
      </c>
      <c r="F1552" s="89" t="n">
        <f aca="false">G1552*130/1000*E1552</f>
        <v>1939.08</v>
      </c>
      <c r="G1552" s="100" t="n">
        <v>149.16</v>
      </c>
      <c r="H1552" s="91" t="n">
        <v>1000</v>
      </c>
      <c r="I1552" s="92" t="s">
        <v>1430</v>
      </c>
      <c r="J1552" s="101" t="s">
        <v>1700</v>
      </c>
      <c r="K1552" s="102" t="s">
        <v>1494</v>
      </c>
      <c r="L1552" s="136" t="s">
        <v>103</v>
      </c>
      <c r="M1552" s="135" t="n">
        <v>110</v>
      </c>
      <c r="N1552" s="97" t="n">
        <f aca="false">(((D1552*G1552)/1000)*E1552)*B1552</f>
        <v>0</v>
      </c>
    </row>
    <row r="1553" customFormat="false" ht="12.75" hidden="false" customHeight="false" outlineLevel="0" collapsed="false">
      <c r="A1553" s="160" t="n">
        <v>41363</v>
      </c>
      <c r="B1553" s="109"/>
      <c r="C1553" s="99" t="s">
        <v>29</v>
      </c>
      <c r="D1553" s="99" t="n">
        <v>1</v>
      </c>
      <c r="E1553" s="146" t="n">
        <v>100</v>
      </c>
      <c r="F1553" s="89" t="n">
        <f aca="false">G1553*130/1000*E1553</f>
        <v>1064.7</v>
      </c>
      <c r="G1553" s="100" t="n">
        <v>81.9</v>
      </c>
      <c r="H1553" s="91" t="n">
        <v>1000</v>
      </c>
      <c r="I1553" s="92" t="s">
        <v>1430</v>
      </c>
      <c r="J1553" s="101" t="s">
        <v>101</v>
      </c>
      <c r="K1553" s="102" t="s">
        <v>107</v>
      </c>
      <c r="L1553" s="136" t="s">
        <v>103</v>
      </c>
      <c r="M1553" s="135" t="n">
        <v>110</v>
      </c>
      <c r="N1553" s="97" t="n">
        <f aca="false">(((D1553*G1553)/1000)*E1553)*B1553</f>
        <v>0</v>
      </c>
    </row>
    <row r="1554" customFormat="false" ht="12.75" hidden="false" customHeight="false" outlineLevel="0" collapsed="false">
      <c r="A1554" s="160" t="n">
        <v>41364</v>
      </c>
      <c r="B1554" s="109"/>
      <c r="C1554" s="149" t="s">
        <v>29</v>
      </c>
      <c r="D1554" s="149" t="n">
        <v>1</v>
      </c>
      <c r="E1554" s="215" t="n">
        <v>100</v>
      </c>
      <c r="F1554" s="89" t="n">
        <f aca="false">G1554*130/1000*E1554</f>
        <v>1749.28</v>
      </c>
      <c r="G1554" s="100" t="n">
        <v>134.56</v>
      </c>
      <c r="H1554" s="91" t="n">
        <v>1000</v>
      </c>
      <c r="I1554" s="92" t="s">
        <v>1430</v>
      </c>
      <c r="J1554" s="101" t="s">
        <v>1700</v>
      </c>
      <c r="K1554" s="150" t="s">
        <v>1337</v>
      </c>
      <c r="L1554" s="136" t="s">
        <v>103</v>
      </c>
      <c r="M1554" s="135" t="n">
        <v>110</v>
      </c>
      <c r="N1554" s="97" t="n">
        <f aca="false">(((D1554*G1554)/1000)*E1554)*B1554</f>
        <v>0</v>
      </c>
    </row>
    <row r="1555" customFormat="false" ht="12.75" hidden="false" customHeight="false" outlineLevel="0" collapsed="false">
      <c r="A1555" s="160" t="n">
        <v>41381</v>
      </c>
      <c r="B1555" s="109"/>
      <c r="C1555" s="99" t="s">
        <v>29</v>
      </c>
      <c r="D1555" s="99" t="n">
        <v>1</v>
      </c>
      <c r="E1555" s="215" t="n">
        <v>100</v>
      </c>
      <c r="F1555" s="89" t="n">
        <f aca="false">G1555*130/1000*E1555</f>
        <v>1939.08</v>
      </c>
      <c r="G1555" s="100" t="n">
        <v>149.16</v>
      </c>
      <c r="H1555" s="91" t="n">
        <v>1000</v>
      </c>
      <c r="I1555" s="92" t="s">
        <v>1430</v>
      </c>
      <c r="J1555" s="101" t="s">
        <v>60</v>
      </c>
      <c r="K1555" s="102" t="s">
        <v>1701</v>
      </c>
      <c r="L1555" s="136" t="s">
        <v>103</v>
      </c>
      <c r="M1555" s="228" t="n">
        <v>111</v>
      </c>
      <c r="N1555" s="97" t="n">
        <f aca="false">(((D1555*G1555)/1000)*E1555)*B1555</f>
        <v>0</v>
      </c>
    </row>
    <row r="1556" customFormat="false" ht="12.75" hidden="false" customHeight="false" outlineLevel="0" collapsed="false">
      <c r="A1556" s="160" t="n">
        <v>41382</v>
      </c>
      <c r="B1556" s="109"/>
      <c r="C1556" s="99" t="s">
        <v>29</v>
      </c>
      <c r="D1556" s="99" t="n">
        <v>1</v>
      </c>
      <c r="E1556" s="215" t="n">
        <v>100</v>
      </c>
      <c r="F1556" s="89" t="n">
        <f aca="false">G1556*130/1000*E1556</f>
        <v>1850.68</v>
      </c>
      <c r="G1556" s="100" t="n">
        <v>142.36</v>
      </c>
      <c r="H1556" s="91" t="n">
        <v>1000</v>
      </c>
      <c r="I1556" s="92" t="s">
        <v>1430</v>
      </c>
      <c r="J1556" s="101" t="s">
        <v>60</v>
      </c>
      <c r="K1556" s="102" t="s">
        <v>591</v>
      </c>
      <c r="L1556" s="136" t="s">
        <v>103</v>
      </c>
      <c r="M1556" s="228" t="n">
        <v>111</v>
      </c>
      <c r="N1556" s="97" t="n">
        <f aca="false">(((D1556*G1556)/1000)*E1556)*B1556</f>
        <v>0</v>
      </c>
    </row>
    <row r="1557" customFormat="false" ht="12.75" hidden="false" customHeight="false" outlineLevel="0" collapsed="false">
      <c r="A1557" s="160" t="n">
        <v>41383</v>
      </c>
      <c r="B1557" s="109"/>
      <c r="C1557" s="99" t="s">
        <v>29</v>
      </c>
      <c r="D1557" s="99" t="n">
        <v>1</v>
      </c>
      <c r="E1557" s="215" t="n">
        <v>100</v>
      </c>
      <c r="F1557" s="89" t="n">
        <f aca="false">G1557*130/1000*E1557</f>
        <v>2240.94</v>
      </c>
      <c r="G1557" s="100" t="n">
        <v>172.38</v>
      </c>
      <c r="H1557" s="91" t="n">
        <v>1000</v>
      </c>
      <c r="I1557" s="92" t="s">
        <v>1430</v>
      </c>
      <c r="J1557" s="101" t="s">
        <v>60</v>
      </c>
      <c r="K1557" s="102" t="s">
        <v>593</v>
      </c>
      <c r="L1557" s="136" t="s">
        <v>103</v>
      </c>
      <c r="M1557" s="228" t="n">
        <v>111</v>
      </c>
      <c r="N1557" s="97" t="n">
        <f aca="false">(((D1557*G1557)/1000)*E1557)*B1557</f>
        <v>0</v>
      </c>
    </row>
    <row r="1558" customFormat="false" ht="12.75" hidden="false" customHeight="false" outlineLevel="0" collapsed="false">
      <c r="A1558" s="160" t="n">
        <v>41384</v>
      </c>
      <c r="B1558" s="109"/>
      <c r="C1558" s="99" t="s">
        <v>29</v>
      </c>
      <c r="D1558" s="99" t="n">
        <v>1</v>
      </c>
      <c r="E1558" s="215" t="n">
        <v>100</v>
      </c>
      <c r="F1558" s="89" t="n">
        <f aca="false">G1558*130/1000*E1558</f>
        <v>1850.68</v>
      </c>
      <c r="G1558" s="100" t="n">
        <v>142.36</v>
      </c>
      <c r="H1558" s="91" t="n">
        <v>1000</v>
      </c>
      <c r="I1558" s="92" t="s">
        <v>1430</v>
      </c>
      <c r="J1558" s="101" t="s">
        <v>60</v>
      </c>
      <c r="K1558" s="102" t="s">
        <v>595</v>
      </c>
      <c r="L1558" s="136" t="s">
        <v>103</v>
      </c>
      <c r="M1558" s="228" t="n">
        <v>111</v>
      </c>
      <c r="N1558" s="97" t="n">
        <f aca="false">(((D1558*G1558)/1000)*E1558)*B1558</f>
        <v>0</v>
      </c>
    </row>
    <row r="1559" customFormat="false" ht="12.75" hidden="false" customHeight="false" outlineLevel="0" collapsed="false">
      <c r="A1559" s="160" t="n">
        <v>41391</v>
      </c>
      <c r="B1559" s="109"/>
      <c r="C1559" s="99" t="s">
        <v>29</v>
      </c>
      <c r="D1559" s="99" t="n">
        <v>1</v>
      </c>
      <c r="E1559" s="146" t="n">
        <v>100</v>
      </c>
      <c r="F1559" s="89" t="n">
        <f aca="false">G1559*130/1000*E1559</f>
        <v>1939.08</v>
      </c>
      <c r="G1559" s="100" t="n">
        <v>149.16</v>
      </c>
      <c r="H1559" s="91" t="n">
        <v>1000</v>
      </c>
      <c r="I1559" s="92" t="s">
        <v>1430</v>
      </c>
      <c r="J1559" s="101" t="s">
        <v>60</v>
      </c>
      <c r="K1559" s="102" t="s">
        <v>289</v>
      </c>
      <c r="L1559" s="171" t="s">
        <v>103</v>
      </c>
      <c r="M1559" s="228" t="n">
        <v>111</v>
      </c>
      <c r="N1559" s="97" t="n">
        <f aca="false">(((D1559*G1559)/1000)*E1559)*B1559</f>
        <v>0</v>
      </c>
    </row>
    <row r="1560" customFormat="false" ht="12.75" hidden="false" customHeight="false" outlineLevel="0" collapsed="false">
      <c r="A1560" s="160" t="n">
        <v>41392</v>
      </c>
      <c r="B1560" s="109"/>
      <c r="C1560" s="99" t="s">
        <v>29</v>
      </c>
      <c r="D1560" s="99" t="n">
        <v>1</v>
      </c>
      <c r="E1560" s="146" t="n">
        <v>100</v>
      </c>
      <c r="F1560" s="89" t="n">
        <f aca="false">G1560*130/1000*E1560</f>
        <v>1454.44</v>
      </c>
      <c r="G1560" s="100" t="n">
        <v>111.88</v>
      </c>
      <c r="H1560" s="91" t="n">
        <v>1000</v>
      </c>
      <c r="I1560" s="92" t="s">
        <v>1430</v>
      </c>
      <c r="J1560" s="101" t="s">
        <v>60</v>
      </c>
      <c r="K1560" s="102" t="s">
        <v>1508</v>
      </c>
      <c r="L1560" s="171" t="s">
        <v>103</v>
      </c>
      <c r="M1560" s="228" t="n">
        <v>111</v>
      </c>
      <c r="N1560" s="97" t="n">
        <f aca="false">(((D1560*G1560)/1000)*E1560)*B1560</f>
        <v>0</v>
      </c>
    </row>
    <row r="1561" customFormat="false" ht="12.75" hidden="false" customHeight="false" outlineLevel="0" collapsed="false">
      <c r="A1561" s="160" t="n">
        <v>41393</v>
      </c>
      <c r="B1561" s="109"/>
      <c r="C1561" s="99" t="s">
        <v>29</v>
      </c>
      <c r="D1561" s="99" t="n">
        <v>1</v>
      </c>
      <c r="E1561" s="146" t="n">
        <v>100</v>
      </c>
      <c r="F1561" s="89" t="n">
        <f aca="false">G1561*130/1000*E1561</f>
        <v>1352.26</v>
      </c>
      <c r="G1561" s="100" t="n">
        <v>104.02</v>
      </c>
      <c r="H1561" s="91" t="n">
        <v>1000</v>
      </c>
      <c r="I1561" s="92" t="s">
        <v>1430</v>
      </c>
      <c r="J1561" s="101" t="s">
        <v>60</v>
      </c>
      <c r="K1561" s="102" t="s">
        <v>1506</v>
      </c>
      <c r="L1561" s="171" t="s">
        <v>103</v>
      </c>
      <c r="M1561" s="228" t="n">
        <v>111</v>
      </c>
      <c r="N1561" s="97" t="n">
        <f aca="false">(((D1561*G1561)/1000)*E1561)*B1561</f>
        <v>0</v>
      </c>
    </row>
    <row r="1562" customFormat="false" ht="12.75" hidden="false" customHeight="false" outlineLevel="0" collapsed="false">
      <c r="A1562" s="160" t="n">
        <v>41394</v>
      </c>
      <c r="B1562" s="109"/>
      <c r="C1562" s="99" t="s">
        <v>29</v>
      </c>
      <c r="D1562" s="99" t="n">
        <v>1</v>
      </c>
      <c r="E1562" s="146" t="n">
        <v>100</v>
      </c>
      <c r="F1562" s="89" t="n">
        <f aca="false">G1562*130/1000*E1562</f>
        <v>1850.68</v>
      </c>
      <c r="G1562" s="100" t="n">
        <v>142.36</v>
      </c>
      <c r="H1562" s="91" t="n">
        <v>1000</v>
      </c>
      <c r="I1562" s="92" t="s">
        <v>1430</v>
      </c>
      <c r="J1562" s="101" t="s">
        <v>60</v>
      </c>
      <c r="K1562" s="102" t="s">
        <v>294</v>
      </c>
      <c r="L1562" s="171" t="s">
        <v>103</v>
      </c>
      <c r="M1562" s="228" t="n">
        <v>111</v>
      </c>
      <c r="N1562" s="97" t="n">
        <f aca="false">(((D1562*G1562)/1000)*E1562)*B1562</f>
        <v>0</v>
      </c>
    </row>
    <row r="1563" customFormat="false" ht="12.75" hidden="false" customHeight="false" outlineLevel="0" collapsed="false">
      <c r="A1563" s="328"/>
      <c r="B1563" s="140"/>
      <c r="C1563" s="141"/>
      <c r="D1563" s="141"/>
      <c r="E1563" s="141"/>
      <c r="F1563" s="89" t="n">
        <f aca="false">G1563*130/1000*E1563</f>
        <v>0</v>
      </c>
      <c r="G1563" s="83"/>
      <c r="H1563" s="224"/>
      <c r="I1563" s="225"/>
      <c r="J1563" s="226"/>
      <c r="K1563" s="80" t="s">
        <v>1702</v>
      </c>
      <c r="L1563" s="227"/>
      <c r="M1563" s="144"/>
      <c r="N1563" s="145" t="s">
        <v>5</v>
      </c>
    </row>
    <row r="1564" customFormat="false" ht="12.75" hidden="false" customHeight="false" outlineLevel="0" collapsed="false">
      <c r="A1564" s="152" t="n">
        <v>41401</v>
      </c>
      <c r="B1564" s="109"/>
      <c r="C1564" s="87" t="s">
        <v>29</v>
      </c>
      <c r="D1564" s="87" t="n">
        <v>1</v>
      </c>
      <c r="E1564" s="88" t="n">
        <v>75</v>
      </c>
      <c r="F1564" s="89" t="n">
        <f aca="false">G1564*130/1000*E1564</f>
        <v>1592.37</v>
      </c>
      <c r="G1564" s="90" t="n">
        <v>163.32</v>
      </c>
      <c r="H1564" s="91" t="n">
        <v>1000</v>
      </c>
      <c r="I1564" s="92" t="s">
        <v>1430</v>
      </c>
      <c r="J1564" s="93" t="s">
        <v>1700</v>
      </c>
      <c r="K1564" s="94" t="s">
        <v>302</v>
      </c>
      <c r="L1564" s="95" t="s">
        <v>569</v>
      </c>
      <c r="M1564" s="135" t="n">
        <v>111</v>
      </c>
      <c r="N1564" s="97" t="n">
        <f aca="false">(((D1564*G1564)/1000)*E1564)*B1564</f>
        <v>0</v>
      </c>
    </row>
    <row r="1565" customFormat="false" ht="12.75" hidden="false" customHeight="false" outlineLevel="0" collapsed="false">
      <c r="A1565" s="160" t="n">
        <v>41402</v>
      </c>
      <c r="B1565" s="109"/>
      <c r="C1565" s="99" t="s">
        <v>29</v>
      </c>
      <c r="D1565" s="99" t="n">
        <v>1</v>
      </c>
      <c r="E1565" s="146" t="n">
        <v>75</v>
      </c>
      <c r="F1565" s="89" t="n">
        <f aca="false">G1565*130/1000*E1565</f>
        <v>2766.855</v>
      </c>
      <c r="G1565" s="100" t="n">
        <v>283.78</v>
      </c>
      <c r="H1565" s="91" t="n">
        <v>1000</v>
      </c>
      <c r="I1565" s="92" t="s">
        <v>1430</v>
      </c>
      <c r="J1565" s="101" t="s">
        <v>1700</v>
      </c>
      <c r="K1565" s="102" t="s">
        <v>579</v>
      </c>
      <c r="L1565" s="136" t="s">
        <v>569</v>
      </c>
      <c r="M1565" s="135" t="n">
        <v>111</v>
      </c>
      <c r="N1565" s="97" t="n">
        <f aca="false">(((D1565*G1565)/1000)*E1565)*B1565</f>
        <v>0</v>
      </c>
    </row>
    <row r="1566" customFormat="false" ht="12.75" hidden="false" customHeight="false" outlineLevel="0" collapsed="false">
      <c r="A1566" s="160" t="n">
        <v>41403</v>
      </c>
      <c r="B1566" s="109"/>
      <c r="C1566" s="99" t="s">
        <v>29</v>
      </c>
      <c r="D1566" s="99" t="n">
        <v>1</v>
      </c>
      <c r="E1566" s="146" t="n">
        <v>75</v>
      </c>
      <c r="F1566" s="89" t="n">
        <f aca="false">G1566*130/1000*E1566</f>
        <v>1378.1625</v>
      </c>
      <c r="G1566" s="100" t="n">
        <v>141.35</v>
      </c>
      <c r="H1566" s="91" t="n">
        <v>1000</v>
      </c>
      <c r="I1566" s="92" t="s">
        <v>1430</v>
      </c>
      <c r="J1566" s="101" t="s">
        <v>1700</v>
      </c>
      <c r="K1566" s="102" t="s">
        <v>1703</v>
      </c>
      <c r="L1566" s="136" t="s">
        <v>569</v>
      </c>
      <c r="M1566" s="135" t="n">
        <v>111</v>
      </c>
      <c r="N1566" s="97" t="n">
        <f aca="false">(((D1566*G1566)/1000)*E1566)*B1566</f>
        <v>0</v>
      </c>
    </row>
    <row r="1567" customFormat="false" ht="12.75" hidden="false" customHeight="false" outlineLevel="0" collapsed="false">
      <c r="A1567" s="160" t="n">
        <v>41404</v>
      </c>
      <c r="B1567" s="109"/>
      <c r="C1567" s="149" t="s">
        <v>29</v>
      </c>
      <c r="D1567" s="149" t="n">
        <v>1</v>
      </c>
      <c r="E1567" s="215" t="n">
        <v>75</v>
      </c>
      <c r="F1567" s="89" t="n">
        <f aca="false">G1567*130/1000*E1567</f>
        <v>936.195</v>
      </c>
      <c r="G1567" s="100" t="n">
        <v>96.02</v>
      </c>
      <c r="H1567" s="91" t="n">
        <v>1000</v>
      </c>
      <c r="I1567" s="92" t="s">
        <v>1430</v>
      </c>
      <c r="J1567" s="101" t="s">
        <v>1700</v>
      </c>
      <c r="K1567" s="150" t="s">
        <v>1704</v>
      </c>
      <c r="L1567" s="136" t="s">
        <v>569</v>
      </c>
      <c r="M1567" s="135" t="n">
        <v>111</v>
      </c>
      <c r="N1567" s="97" t="n">
        <f aca="false">(((D1567*G1567)/1000)*E1567)*B1567</f>
        <v>0</v>
      </c>
    </row>
    <row r="1568" customFormat="false" ht="12.75" hidden="false" customHeight="false" outlineLevel="0" collapsed="false">
      <c r="A1568" s="160" t="n">
        <v>41411</v>
      </c>
      <c r="B1568" s="109"/>
      <c r="C1568" s="99" t="s">
        <v>29</v>
      </c>
      <c r="D1568" s="99" t="n">
        <v>1</v>
      </c>
      <c r="E1568" s="146" t="n">
        <v>75</v>
      </c>
      <c r="F1568" s="89" t="n">
        <f aca="false">G1568*130/1000*E1568</f>
        <v>1029.3075</v>
      </c>
      <c r="G1568" s="100" t="n">
        <v>105.57</v>
      </c>
      <c r="H1568" s="91" t="n">
        <v>1000</v>
      </c>
      <c r="I1568" s="92" t="s">
        <v>1430</v>
      </c>
      <c r="J1568" s="101" t="s">
        <v>1700</v>
      </c>
      <c r="K1568" s="102" t="s">
        <v>1563</v>
      </c>
      <c r="L1568" s="136" t="s">
        <v>569</v>
      </c>
      <c r="M1568" s="135" t="n">
        <v>111</v>
      </c>
      <c r="N1568" s="97" t="n">
        <f aca="false">(((D1568*G1568)/1000)*E1568)*B1568</f>
        <v>0</v>
      </c>
    </row>
    <row r="1569" customFormat="false" ht="12.75" hidden="false" customHeight="false" outlineLevel="0" collapsed="false">
      <c r="A1569" s="160" t="n">
        <v>41412</v>
      </c>
      <c r="B1569" s="109"/>
      <c r="C1569" s="99" t="s">
        <v>29</v>
      </c>
      <c r="D1569" s="99" t="n">
        <v>1</v>
      </c>
      <c r="E1569" s="146" t="n">
        <v>75</v>
      </c>
      <c r="F1569" s="89" t="n">
        <f aca="false">G1569*130/1000*E1569</f>
        <v>1512.9075</v>
      </c>
      <c r="G1569" s="100" t="n">
        <v>155.17</v>
      </c>
      <c r="H1569" s="91" t="n">
        <v>1000</v>
      </c>
      <c r="I1569" s="92" t="s">
        <v>1430</v>
      </c>
      <c r="J1569" s="101" t="s">
        <v>1700</v>
      </c>
      <c r="K1569" s="102" t="s">
        <v>1494</v>
      </c>
      <c r="L1569" s="136" t="s">
        <v>569</v>
      </c>
      <c r="M1569" s="135" t="n">
        <v>111</v>
      </c>
      <c r="N1569" s="97" t="n">
        <f aca="false">(((D1569*G1569)/1000)*E1569)*B1569</f>
        <v>0</v>
      </c>
    </row>
    <row r="1570" customFormat="false" ht="12.75" hidden="false" customHeight="false" outlineLevel="0" collapsed="false">
      <c r="A1570" s="160" t="n">
        <v>41413</v>
      </c>
      <c r="B1570" s="109"/>
      <c r="C1570" s="99" t="s">
        <v>29</v>
      </c>
      <c r="D1570" s="99" t="n">
        <v>1</v>
      </c>
      <c r="E1570" s="146" t="n">
        <v>75</v>
      </c>
      <c r="F1570" s="89" t="n">
        <f aca="false">G1570*130/1000*E1570</f>
        <v>1153.62</v>
      </c>
      <c r="G1570" s="100" t="n">
        <v>118.32</v>
      </c>
      <c r="H1570" s="91" t="n">
        <v>1000</v>
      </c>
      <c r="I1570" s="92" t="s">
        <v>1430</v>
      </c>
      <c r="J1570" s="101" t="s">
        <v>101</v>
      </c>
      <c r="K1570" s="102" t="s">
        <v>107</v>
      </c>
      <c r="L1570" s="136" t="s">
        <v>569</v>
      </c>
      <c r="M1570" s="135" t="n">
        <v>111</v>
      </c>
      <c r="N1570" s="97" t="n">
        <f aca="false">(((D1570*G1570)/1000)*E1570)*B1570</f>
        <v>0</v>
      </c>
    </row>
    <row r="1571" customFormat="false" ht="12.75" hidden="false" customHeight="false" outlineLevel="0" collapsed="false">
      <c r="A1571" s="160" t="n">
        <v>41414</v>
      </c>
      <c r="B1571" s="109"/>
      <c r="C1571" s="149" t="s">
        <v>29</v>
      </c>
      <c r="D1571" s="149" t="n">
        <v>1</v>
      </c>
      <c r="E1571" s="215" t="n">
        <v>75</v>
      </c>
      <c r="F1571" s="89" t="n">
        <f aca="false">G1571*130/1000*E1571</f>
        <v>1378.1625</v>
      </c>
      <c r="G1571" s="100" t="n">
        <v>141.35</v>
      </c>
      <c r="H1571" s="91" t="n">
        <v>1000</v>
      </c>
      <c r="I1571" s="92" t="s">
        <v>1430</v>
      </c>
      <c r="J1571" s="101" t="s">
        <v>1700</v>
      </c>
      <c r="K1571" s="150" t="s">
        <v>1337</v>
      </c>
      <c r="L1571" s="136" t="s">
        <v>569</v>
      </c>
      <c r="M1571" s="135" t="n">
        <v>111</v>
      </c>
      <c r="N1571" s="97" t="n">
        <f aca="false">(((D1571*G1571)/1000)*E1571)*B1571</f>
        <v>0</v>
      </c>
    </row>
    <row r="1572" customFormat="false" ht="12.75" hidden="false" customHeight="false" outlineLevel="0" collapsed="false">
      <c r="A1572" s="331" t="n">
        <v>41421</v>
      </c>
      <c r="B1572" s="109"/>
      <c r="C1572" s="329" t="s">
        <v>29</v>
      </c>
      <c r="D1572" s="329" t="n">
        <v>1</v>
      </c>
      <c r="E1572" s="340" t="n">
        <v>75</v>
      </c>
      <c r="F1572" s="89" t="n">
        <f aca="false">G1572*130/1000*E1572</f>
        <v>1369.485</v>
      </c>
      <c r="G1572" s="333" t="n">
        <v>140.46</v>
      </c>
      <c r="H1572" s="321" t="n">
        <v>1000</v>
      </c>
      <c r="I1572" s="334" t="s">
        <v>1430</v>
      </c>
      <c r="J1572" s="335" t="s">
        <v>1700</v>
      </c>
      <c r="K1572" s="336" t="s">
        <v>1705</v>
      </c>
      <c r="L1572" s="337" t="s">
        <v>569</v>
      </c>
      <c r="M1572" s="341" t="n">
        <v>112</v>
      </c>
      <c r="N1572" s="97" t="n">
        <f aca="false">(((D1572*G1572)/1000)*E1572)*B1572</f>
        <v>0</v>
      </c>
    </row>
    <row r="1573" customFormat="false" ht="12.75" hidden="false" customHeight="false" outlineLevel="0" collapsed="false">
      <c r="A1573" s="160" t="n">
        <v>41422</v>
      </c>
      <c r="B1573" s="109"/>
      <c r="C1573" s="99" t="s">
        <v>29</v>
      </c>
      <c r="D1573" s="99" t="n">
        <v>1</v>
      </c>
      <c r="E1573" s="146" t="n">
        <v>75</v>
      </c>
      <c r="F1573" s="89" t="n">
        <f aca="false">G1573*130/1000*E1573</f>
        <v>2031.51</v>
      </c>
      <c r="G1573" s="100" t="n">
        <v>208.36</v>
      </c>
      <c r="H1573" s="91" t="n">
        <v>1000</v>
      </c>
      <c r="I1573" s="92" t="s">
        <v>1430</v>
      </c>
      <c r="J1573" s="101" t="s">
        <v>1700</v>
      </c>
      <c r="K1573" s="102" t="s">
        <v>1706</v>
      </c>
      <c r="L1573" s="136" t="s">
        <v>569</v>
      </c>
      <c r="M1573" s="135" t="n">
        <v>112</v>
      </c>
      <c r="N1573" s="97" t="n">
        <f aca="false">(((D1573*G1573)/1000)*E1573)*B1573</f>
        <v>0</v>
      </c>
    </row>
    <row r="1574" customFormat="false" ht="12.75" hidden="false" customHeight="false" outlineLevel="0" collapsed="false">
      <c r="A1574" s="160" t="n">
        <v>41423</v>
      </c>
      <c r="B1574" s="109"/>
      <c r="C1574" s="99" t="s">
        <v>29</v>
      </c>
      <c r="D1574" s="99" t="n">
        <v>1</v>
      </c>
      <c r="E1574" s="146" t="n">
        <v>75</v>
      </c>
      <c r="F1574" s="89" t="n">
        <f aca="false">G1574*130/1000*E1574</f>
        <v>1292.85</v>
      </c>
      <c r="G1574" s="100" t="n">
        <v>132.6</v>
      </c>
      <c r="H1574" s="91" t="n">
        <v>1000</v>
      </c>
      <c r="I1574" s="92" t="s">
        <v>1430</v>
      </c>
      <c r="J1574" s="101" t="s">
        <v>1700</v>
      </c>
      <c r="K1574" s="102" t="s">
        <v>968</v>
      </c>
      <c r="L1574" s="136" t="s">
        <v>569</v>
      </c>
      <c r="M1574" s="135" t="n">
        <v>112</v>
      </c>
      <c r="N1574" s="97" t="n">
        <f aca="false">(((D1574*G1574)/1000)*E1574)*B1574</f>
        <v>0</v>
      </c>
    </row>
    <row r="1575" customFormat="false" ht="12.75" hidden="false" customHeight="false" outlineLevel="0" collapsed="false">
      <c r="A1575" s="160" t="n">
        <v>41424</v>
      </c>
      <c r="B1575" s="109"/>
      <c r="C1575" s="99" t="s">
        <v>29</v>
      </c>
      <c r="D1575" s="99" t="n">
        <v>1</v>
      </c>
      <c r="E1575" s="146" t="n">
        <v>75</v>
      </c>
      <c r="F1575" s="89" t="n">
        <f aca="false">G1575*130/1000*E1575</f>
        <v>1741.0575</v>
      </c>
      <c r="G1575" s="100" t="n">
        <v>178.57</v>
      </c>
      <c r="H1575" s="91" t="n">
        <v>1000</v>
      </c>
      <c r="I1575" s="92" t="s">
        <v>1430</v>
      </c>
      <c r="J1575" s="101" t="s">
        <v>1700</v>
      </c>
      <c r="K1575" s="102" t="s">
        <v>582</v>
      </c>
      <c r="L1575" s="136" t="s">
        <v>569</v>
      </c>
      <c r="M1575" s="135" t="n">
        <v>112</v>
      </c>
      <c r="N1575" s="97" t="n">
        <f aca="false">(((D1575*G1575)/1000)*E1575)*B1575</f>
        <v>0</v>
      </c>
    </row>
    <row r="1576" customFormat="false" ht="12.75" hidden="false" customHeight="false" outlineLevel="0" collapsed="false">
      <c r="A1576" s="160" t="n">
        <v>41431</v>
      </c>
      <c r="B1576" s="109"/>
      <c r="C1576" s="99" t="s">
        <v>29</v>
      </c>
      <c r="D1576" s="99" t="n">
        <v>1</v>
      </c>
      <c r="E1576" s="146" t="n">
        <v>75</v>
      </c>
      <c r="F1576" s="89" t="n">
        <f aca="false">G1576*130/1000*E1576</f>
        <v>1378.1625</v>
      </c>
      <c r="G1576" s="100" t="n">
        <v>141.35</v>
      </c>
      <c r="H1576" s="91" t="n">
        <v>1000</v>
      </c>
      <c r="I1576" s="92" t="s">
        <v>1430</v>
      </c>
      <c r="J1576" s="101" t="s">
        <v>1700</v>
      </c>
      <c r="K1576" s="102" t="s">
        <v>299</v>
      </c>
      <c r="L1576" s="136" t="s">
        <v>569</v>
      </c>
      <c r="M1576" s="135" t="n">
        <v>112</v>
      </c>
      <c r="N1576" s="97" t="n">
        <f aca="false">(((D1576*G1576)/1000)*E1576)*B1576</f>
        <v>0</v>
      </c>
    </row>
    <row r="1577" customFormat="false" ht="12.75" hidden="false" customHeight="false" outlineLevel="0" collapsed="false">
      <c r="A1577" s="160" t="n">
        <v>41432</v>
      </c>
      <c r="B1577" s="109"/>
      <c r="C1577" s="99" t="s">
        <v>29</v>
      </c>
      <c r="D1577" s="99" t="n">
        <v>1</v>
      </c>
      <c r="E1577" s="146" t="n">
        <v>75</v>
      </c>
      <c r="F1577" s="89" t="n">
        <f aca="false">G1577*130/1000*E1577</f>
        <v>1880.4825</v>
      </c>
      <c r="G1577" s="100" t="n">
        <v>192.87</v>
      </c>
      <c r="H1577" s="91" t="n">
        <v>1000</v>
      </c>
      <c r="I1577" s="92" t="s">
        <v>1430</v>
      </c>
      <c r="J1577" s="101" t="s">
        <v>1700</v>
      </c>
      <c r="K1577" s="102" t="s">
        <v>573</v>
      </c>
      <c r="L1577" s="136" t="s">
        <v>569</v>
      </c>
      <c r="M1577" s="135" t="n">
        <v>112</v>
      </c>
      <c r="N1577" s="97" t="n">
        <f aca="false">(((D1577*G1577)/1000)*E1577)*B1577</f>
        <v>0</v>
      </c>
    </row>
    <row r="1578" customFormat="false" ht="12.75" hidden="false" customHeight="false" outlineLevel="0" collapsed="false">
      <c r="A1578" s="160" t="n">
        <v>41433</v>
      </c>
      <c r="B1578" s="109"/>
      <c r="C1578" s="99" t="s">
        <v>29</v>
      </c>
      <c r="D1578" s="99" t="n">
        <v>1</v>
      </c>
      <c r="E1578" s="146" t="n">
        <v>75</v>
      </c>
      <c r="F1578" s="89" t="n">
        <f aca="false">G1578*130/1000*E1578</f>
        <v>1301.04</v>
      </c>
      <c r="G1578" s="100" t="n">
        <v>133.44</v>
      </c>
      <c r="H1578" s="91" t="n">
        <v>1000</v>
      </c>
      <c r="I1578" s="92" t="s">
        <v>1430</v>
      </c>
      <c r="J1578" s="101" t="s">
        <v>1700</v>
      </c>
      <c r="K1578" s="102" t="s">
        <v>975</v>
      </c>
      <c r="L1578" s="136" t="s">
        <v>569</v>
      </c>
      <c r="M1578" s="135" t="n">
        <v>112</v>
      </c>
      <c r="N1578" s="97" t="n">
        <f aca="false">(((D1578*G1578)/1000)*E1578)*B1578</f>
        <v>0</v>
      </c>
    </row>
    <row r="1579" customFormat="false" ht="12.75" hidden="false" customHeight="false" outlineLevel="0" collapsed="false">
      <c r="A1579" s="331" t="n">
        <v>41434</v>
      </c>
      <c r="B1579" s="109"/>
      <c r="C1579" s="329" t="s">
        <v>29</v>
      </c>
      <c r="D1579" s="329" t="n">
        <v>1</v>
      </c>
      <c r="E1579" s="340" t="n">
        <v>75</v>
      </c>
      <c r="F1579" s="89" t="n">
        <f aca="false">G1579*130/1000*E1579</f>
        <v>1741.0575</v>
      </c>
      <c r="G1579" s="333" t="n">
        <v>178.57</v>
      </c>
      <c r="H1579" s="321" t="n">
        <v>1000</v>
      </c>
      <c r="I1579" s="334" t="s">
        <v>1430</v>
      </c>
      <c r="J1579" s="335" t="s">
        <v>1700</v>
      </c>
      <c r="K1579" s="336" t="s">
        <v>1707</v>
      </c>
      <c r="L1579" s="337" t="s">
        <v>569</v>
      </c>
      <c r="M1579" s="341" t="n">
        <v>112</v>
      </c>
      <c r="N1579" s="97" t="n">
        <f aca="false">(((D1579*G1579)/1000)*E1579)*B1579</f>
        <v>0</v>
      </c>
    </row>
    <row r="1580" customFormat="false" ht="12.75" hidden="false" customHeight="false" outlineLevel="0" collapsed="false">
      <c r="A1580" s="160" t="n">
        <v>41451</v>
      </c>
      <c r="B1580" s="109"/>
      <c r="C1580" s="99" t="s">
        <v>29</v>
      </c>
      <c r="D1580" s="99" t="n">
        <v>1</v>
      </c>
      <c r="E1580" s="146" t="n">
        <v>75</v>
      </c>
      <c r="F1580" s="89" t="n">
        <f aca="false">G1580*130/1000*E1580</f>
        <v>2031.51</v>
      </c>
      <c r="G1580" s="100" t="n">
        <v>208.36</v>
      </c>
      <c r="H1580" s="91" t="n">
        <v>1000</v>
      </c>
      <c r="I1580" s="92" t="s">
        <v>1430</v>
      </c>
      <c r="J1580" s="101" t="s">
        <v>305</v>
      </c>
      <c r="K1580" s="102" t="s">
        <v>1004</v>
      </c>
      <c r="L1580" s="136" t="s">
        <v>569</v>
      </c>
      <c r="M1580" s="135" t="n">
        <v>112</v>
      </c>
      <c r="N1580" s="97" t="n">
        <f aca="false">(((D1580*G1580)/1000)*E1580)*B1580</f>
        <v>0</v>
      </c>
    </row>
    <row r="1581" customFormat="false" ht="12.75" hidden="false" customHeight="false" outlineLevel="0" collapsed="false">
      <c r="A1581" s="160" t="n">
        <v>41452</v>
      </c>
      <c r="B1581" s="109"/>
      <c r="C1581" s="99" t="s">
        <v>29</v>
      </c>
      <c r="D1581" s="99" t="n">
        <v>1</v>
      </c>
      <c r="E1581" s="146" t="n">
        <v>75</v>
      </c>
      <c r="F1581" s="89" t="n">
        <f aca="false">G1581*130/1000*E1581</f>
        <v>1446.12</v>
      </c>
      <c r="G1581" s="100" t="n">
        <v>148.32</v>
      </c>
      <c r="H1581" s="91" t="n">
        <v>1000</v>
      </c>
      <c r="I1581" s="92" t="s">
        <v>1430</v>
      </c>
      <c r="J1581" s="101" t="s">
        <v>305</v>
      </c>
      <c r="K1581" s="102" t="s">
        <v>1708</v>
      </c>
      <c r="L1581" s="136" t="s">
        <v>569</v>
      </c>
      <c r="M1581" s="135" t="n">
        <v>112</v>
      </c>
      <c r="N1581" s="97" t="n">
        <f aca="false">(((D1581*G1581)/1000)*E1581)*B1581</f>
        <v>0</v>
      </c>
    </row>
    <row r="1582" customFormat="false" ht="12.75" hidden="false" customHeight="false" outlineLevel="0" collapsed="false">
      <c r="A1582" s="160" t="n">
        <v>41453</v>
      </c>
      <c r="B1582" s="109"/>
      <c r="C1582" s="99" t="s">
        <v>29</v>
      </c>
      <c r="D1582" s="99" t="n">
        <v>1</v>
      </c>
      <c r="E1582" s="146" t="n">
        <v>75</v>
      </c>
      <c r="F1582" s="89" t="n">
        <f aca="false">G1582*130/1000*E1582</f>
        <v>1514.37</v>
      </c>
      <c r="G1582" s="100" t="n">
        <v>155.32</v>
      </c>
      <c r="H1582" s="91" t="n">
        <v>1000</v>
      </c>
      <c r="I1582" s="92" t="s">
        <v>1430</v>
      </c>
      <c r="J1582" s="101" t="s">
        <v>305</v>
      </c>
      <c r="K1582" s="102" t="s">
        <v>306</v>
      </c>
      <c r="L1582" s="136" t="s">
        <v>569</v>
      </c>
      <c r="M1582" s="135" t="n">
        <v>112</v>
      </c>
      <c r="N1582" s="97" t="n">
        <f aca="false">(((D1582*G1582)/1000)*E1582)*B1582</f>
        <v>0</v>
      </c>
    </row>
    <row r="1583" customFormat="false" ht="12.75" hidden="false" customHeight="false" outlineLevel="0" collapsed="false">
      <c r="A1583" s="160" t="n">
        <v>41454</v>
      </c>
      <c r="B1583" s="109"/>
      <c r="C1583" s="99" t="s">
        <v>29</v>
      </c>
      <c r="D1583" s="99" t="n">
        <v>1</v>
      </c>
      <c r="E1583" s="146" t="n">
        <v>75</v>
      </c>
      <c r="F1583" s="89" t="n">
        <f aca="false">G1583*130/1000*E1583</f>
        <v>1522.755</v>
      </c>
      <c r="G1583" s="100" t="n">
        <v>156.18</v>
      </c>
      <c r="H1583" s="91" t="n">
        <v>1000</v>
      </c>
      <c r="I1583" s="92" t="s">
        <v>1430</v>
      </c>
      <c r="J1583" s="101" t="s">
        <v>305</v>
      </c>
      <c r="K1583" s="102" t="s">
        <v>1310</v>
      </c>
      <c r="L1583" s="136" t="s">
        <v>569</v>
      </c>
      <c r="M1583" s="135" t="n">
        <v>112</v>
      </c>
      <c r="N1583" s="97" t="n">
        <f aca="false">(((D1583*G1583)/1000)*E1583)*B1583</f>
        <v>0</v>
      </c>
    </row>
    <row r="1584" customFormat="false" ht="12.75" hidden="false" customHeight="false" outlineLevel="0" collapsed="false">
      <c r="A1584" s="160" t="n">
        <v>41461</v>
      </c>
      <c r="B1584" s="109"/>
      <c r="C1584" s="99" t="s">
        <v>29</v>
      </c>
      <c r="D1584" s="99" t="n">
        <v>1</v>
      </c>
      <c r="E1584" s="146" t="n">
        <v>75</v>
      </c>
      <c r="F1584" s="89" t="n">
        <f aca="false">G1584*130/1000*E1584</f>
        <v>1522.755</v>
      </c>
      <c r="G1584" s="100" t="n">
        <v>156.18</v>
      </c>
      <c r="H1584" s="91" t="n">
        <v>1000</v>
      </c>
      <c r="I1584" s="92" t="s">
        <v>1430</v>
      </c>
      <c r="J1584" s="101" t="s">
        <v>60</v>
      </c>
      <c r="K1584" s="102" t="s">
        <v>1701</v>
      </c>
      <c r="L1584" s="136" t="s">
        <v>569</v>
      </c>
      <c r="M1584" s="135" t="n">
        <v>112</v>
      </c>
      <c r="N1584" s="97" t="n">
        <f aca="false">(((D1584*G1584)/1000)*E1584)*B1584</f>
        <v>0</v>
      </c>
    </row>
    <row r="1585" customFormat="false" ht="12.75" hidden="false" customHeight="false" outlineLevel="0" collapsed="false">
      <c r="A1585" s="160" t="n">
        <v>41462</v>
      </c>
      <c r="B1585" s="109"/>
      <c r="C1585" s="99" t="s">
        <v>29</v>
      </c>
      <c r="D1585" s="99" t="n">
        <v>1</v>
      </c>
      <c r="E1585" s="146" t="n">
        <v>75</v>
      </c>
      <c r="F1585" s="89" t="n">
        <f aca="false">G1585*130/1000*E1585</f>
        <v>1446.12</v>
      </c>
      <c r="G1585" s="100" t="n">
        <v>148.32</v>
      </c>
      <c r="H1585" s="91" t="n">
        <v>1000</v>
      </c>
      <c r="I1585" s="92" t="s">
        <v>1430</v>
      </c>
      <c r="J1585" s="101" t="s">
        <v>60</v>
      </c>
      <c r="K1585" s="102" t="s">
        <v>591</v>
      </c>
      <c r="L1585" s="136" t="s">
        <v>569</v>
      </c>
      <c r="M1585" s="135" t="n">
        <v>112</v>
      </c>
      <c r="N1585" s="97" t="n">
        <f aca="false">(((D1585*G1585)/1000)*E1585)*B1585</f>
        <v>0</v>
      </c>
    </row>
    <row r="1586" customFormat="false" ht="12.75" hidden="false" customHeight="false" outlineLevel="0" collapsed="false">
      <c r="A1586" s="160" t="n">
        <v>41463</v>
      </c>
      <c r="B1586" s="109"/>
      <c r="C1586" s="99" t="s">
        <v>29</v>
      </c>
      <c r="D1586" s="99" t="n">
        <v>1</v>
      </c>
      <c r="E1586" s="146" t="n">
        <v>75</v>
      </c>
      <c r="F1586" s="89" t="n">
        <f aca="false">G1586*130/1000*E1586</f>
        <v>1729.5525</v>
      </c>
      <c r="G1586" s="100" t="n">
        <v>177.39</v>
      </c>
      <c r="H1586" s="91" t="n">
        <v>1000</v>
      </c>
      <c r="I1586" s="92" t="s">
        <v>1430</v>
      </c>
      <c r="J1586" s="101" t="s">
        <v>60</v>
      </c>
      <c r="K1586" s="102" t="s">
        <v>593</v>
      </c>
      <c r="L1586" s="136" t="s">
        <v>569</v>
      </c>
      <c r="M1586" s="135" t="n">
        <v>112</v>
      </c>
      <c r="N1586" s="97" t="n">
        <f aca="false">(((D1586*G1586)/1000)*E1586)*B1586</f>
        <v>0</v>
      </c>
    </row>
    <row r="1587" customFormat="false" ht="12.75" hidden="false" customHeight="false" outlineLevel="0" collapsed="false">
      <c r="A1587" s="160" t="n">
        <v>41464</v>
      </c>
      <c r="B1587" s="109"/>
      <c r="C1587" s="99" t="s">
        <v>29</v>
      </c>
      <c r="D1587" s="99" t="n">
        <v>1</v>
      </c>
      <c r="E1587" s="146" t="n">
        <v>75</v>
      </c>
      <c r="F1587" s="89" t="n">
        <f aca="false">G1587*130/1000*E1587</f>
        <v>1696.89</v>
      </c>
      <c r="G1587" s="100" t="n">
        <v>174.04</v>
      </c>
      <c r="H1587" s="91" t="n">
        <v>1000</v>
      </c>
      <c r="I1587" s="92" t="s">
        <v>1430</v>
      </c>
      <c r="J1587" s="101" t="s">
        <v>60</v>
      </c>
      <c r="K1587" s="102" t="s">
        <v>595</v>
      </c>
      <c r="L1587" s="136" t="s">
        <v>569</v>
      </c>
      <c r="M1587" s="135" t="n">
        <v>112</v>
      </c>
      <c r="N1587" s="97" t="n">
        <f aca="false">(((D1587*G1587)/1000)*E1587)*B1587</f>
        <v>0</v>
      </c>
    </row>
    <row r="1588" customFormat="false" ht="12.75" hidden="false" customHeight="false" outlineLevel="0" collapsed="false">
      <c r="A1588" s="160" t="n">
        <v>41471</v>
      </c>
      <c r="B1588" s="109"/>
      <c r="C1588" s="99" t="s">
        <v>29</v>
      </c>
      <c r="D1588" s="99" t="n">
        <v>1</v>
      </c>
      <c r="E1588" s="146" t="n">
        <v>75</v>
      </c>
      <c r="F1588" s="89" t="n">
        <f aca="false">G1588*130/1000*E1588</f>
        <v>1446.12</v>
      </c>
      <c r="G1588" s="100" t="n">
        <v>148.32</v>
      </c>
      <c r="H1588" s="91" t="n">
        <v>1000</v>
      </c>
      <c r="I1588" s="92" t="s">
        <v>1430</v>
      </c>
      <c r="J1588" s="101" t="s">
        <v>60</v>
      </c>
      <c r="K1588" s="102" t="s">
        <v>592</v>
      </c>
      <c r="L1588" s="136" t="s">
        <v>569</v>
      </c>
      <c r="M1588" s="228" t="n">
        <v>113</v>
      </c>
      <c r="N1588" s="97" t="n">
        <f aca="false">(((D1588*G1588)/1000)*E1588)*B1588</f>
        <v>0</v>
      </c>
    </row>
    <row r="1589" customFormat="false" ht="12.75" hidden="false" customHeight="false" outlineLevel="0" collapsed="false">
      <c r="A1589" s="160" t="n">
        <v>41472</v>
      </c>
      <c r="B1589" s="109"/>
      <c r="C1589" s="99" t="s">
        <v>29</v>
      </c>
      <c r="D1589" s="99" t="n">
        <v>1</v>
      </c>
      <c r="E1589" s="146" t="n">
        <v>50</v>
      </c>
      <c r="F1589" s="89" t="n">
        <f aca="false">G1589*130/1000*E1589</f>
        <v>1184.17</v>
      </c>
      <c r="G1589" s="100" t="n">
        <v>182.18</v>
      </c>
      <c r="H1589" s="91" t="n">
        <v>1000</v>
      </c>
      <c r="I1589" s="92" t="s">
        <v>1430</v>
      </c>
      <c r="J1589" s="101" t="s">
        <v>60</v>
      </c>
      <c r="K1589" s="102" t="s">
        <v>1010</v>
      </c>
      <c r="L1589" s="136" t="s">
        <v>569</v>
      </c>
      <c r="M1589" s="228" t="n">
        <v>113</v>
      </c>
      <c r="N1589" s="97" t="n">
        <f aca="false">(((D1589*G1589)/1000)*E1589)*B1589</f>
        <v>0</v>
      </c>
    </row>
    <row r="1590" customFormat="false" ht="12.75" hidden="false" customHeight="false" outlineLevel="0" collapsed="false">
      <c r="A1590" s="160" t="n">
        <v>41473</v>
      </c>
      <c r="B1590" s="109"/>
      <c r="C1590" s="99" t="s">
        <v>29</v>
      </c>
      <c r="D1590" s="99" t="n">
        <v>1</v>
      </c>
      <c r="E1590" s="146" t="n">
        <v>75</v>
      </c>
      <c r="F1590" s="89" t="n">
        <f aca="false">G1590*130/1000*E1590</f>
        <v>1446.12</v>
      </c>
      <c r="G1590" s="100" t="n">
        <v>148.32</v>
      </c>
      <c r="H1590" s="91" t="n">
        <v>1000</v>
      </c>
      <c r="I1590" s="92" t="s">
        <v>1430</v>
      </c>
      <c r="J1590" s="101" t="s">
        <v>60</v>
      </c>
      <c r="K1590" s="102" t="s">
        <v>596</v>
      </c>
      <c r="L1590" s="136" t="s">
        <v>569</v>
      </c>
      <c r="M1590" s="228" t="n">
        <v>113</v>
      </c>
      <c r="N1590" s="97" t="n">
        <f aca="false">(((D1590*G1590)/1000)*E1590)*B1590</f>
        <v>0</v>
      </c>
    </row>
    <row r="1591" customFormat="false" ht="12.75" hidden="false" customHeight="false" outlineLevel="0" collapsed="false">
      <c r="A1591" s="160" t="n">
        <v>41474</v>
      </c>
      <c r="B1591" s="109"/>
      <c r="C1591" s="99" t="s">
        <v>29</v>
      </c>
      <c r="D1591" s="99" t="n">
        <v>1</v>
      </c>
      <c r="E1591" s="146" t="n">
        <v>75</v>
      </c>
      <c r="F1591" s="89" t="n">
        <f aca="false">G1591*130/1000*E1591</f>
        <v>1880.4825</v>
      </c>
      <c r="G1591" s="100" t="n">
        <v>192.87</v>
      </c>
      <c r="H1591" s="91" t="n">
        <v>1000</v>
      </c>
      <c r="I1591" s="92" t="s">
        <v>1430</v>
      </c>
      <c r="J1591" s="101" t="s">
        <v>60</v>
      </c>
      <c r="K1591" s="102" t="s">
        <v>1012</v>
      </c>
      <c r="L1591" s="136" t="s">
        <v>569</v>
      </c>
      <c r="M1591" s="228" t="n">
        <v>113</v>
      </c>
      <c r="N1591" s="97" t="n">
        <f aca="false">(((D1591*G1591)/1000)*E1591)*B1591</f>
        <v>0</v>
      </c>
    </row>
    <row r="1592" customFormat="false" ht="12.75" hidden="false" customHeight="false" outlineLevel="0" collapsed="false">
      <c r="A1592" s="160" t="n">
        <v>41491</v>
      </c>
      <c r="B1592" s="109"/>
      <c r="C1592" s="99" t="s">
        <v>29</v>
      </c>
      <c r="D1592" s="99" t="n">
        <v>1</v>
      </c>
      <c r="E1592" s="146" t="n">
        <v>75</v>
      </c>
      <c r="F1592" s="89" t="n">
        <f aca="false">G1592*130/1000*E1592</f>
        <v>1512.9075</v>
      </c>
      <c r="G1592" s="100" t="n">
        <v>155.17</v>
      </c>
      <c r="H1592" s="91" t="n">
        <v>1000</v>
      </c>
      <c r="I1592" s="92" t="s">
        <v>1430</v>
      </c>
      <c r="J1592" s="101" t="s">
        <v>60</v>
      </c>
      <c r="K1592" s="102" t="s">
        <v>289</v>
      </c>
      <c r="L1592" s="136" t="s">
        <v>569</v>
      </c>
      <c r="M1592" s="228" t="n">
        <v>113</v>
      </c>
      <c r="N1592" s="97" t="n">
        <f aca="false">(((D1592*G1592)/1000)*E1592)*B1592</f>
        <v>0</v>
      </c>
    </row>
    <row r="1593" customFormat="false" ht="12.75" hidden="false" customHeight="false" outlineLevel="0" collapsed="false">
      <c r="A1593" s="160" t="n">
        <v>41492</v>
      </c>
      <c r="B1593" s="109"/>
      <c r="C1593" s="99" t="s">
        <v>29</v>
      </c>
      <c r="D1593" s="99" t="n">
        <v>1</v>
      </c>
      <c r="E1593" s="146" t="n">
        <v>75</v>
      </c>
      <c r="F1593" s="89" t="n">
        <f aca="false">G1593*130/1000*E1593</f>
        <v>1153.62</v>
      </c>
      <c r="G1593" s="100" t="n">
        <v>118.32</v>
      </c>
      <c r="H1593" s="91" t="n">
        <v>1000</v>
      </c>
      <c r="I1593" s="92" t="s">
        <v>1430</v>
      </c>
      <c r="J1593" s="101" t="s">
        <v>60</v>
      </c>
      <c r="K1593" s="102" t="s">
        <v>1508</v>
      </c>
      <c r="L1593" s="136" t="s">
        <v>569</v>
      </c>
      <c r="M1593" s="228" t="n">
        <v>113</v>
      </c>
      <c r="N1593" s="97" t="n">
        <f aca="false">(((D1593*G1593)/1000)*E1593)*B1593</f>
        <v>0</v>
      </c>
    </row>
    <row r="1594" customFormat="false" ht="12.75" hidden="false" customHeight="false" outlineLevel="0" collapsed="false">
      <c r="A1594" s="160" t="n">
        <v>41493</v>
      </c>
      <c r="B1594" s="109"/>
      <c r="C1594" s="99" t="s">
        <v>29</v>
      </c>
      <c r="D1594" s="99" t="n">
        <v>1</v>
      </c>
      <c r="E1594" s="146" t="n">
        <v>75</v>
      </c>
      <c r="F1594" s="89" t="n">
        <f aca="false">G1594*130/1000*E1594</f>
        <v>1082.25</v>
      </c>
      <c r="G1594" s="100" t="n">
        <v>111</v>
      </c>
      <c r="H1594" s="91" t="n">
        <v>1000</v>
      </c>
      <c r="I1594" s="92" t="s">
        <v>1430</v>
      </c>
      <c r="J1594" s="101" t="s">
        <v>60</v>
      </c>
      <c r="K1594" s="102" t="s">
        <v>1506</v>
      </c>
      <c r="L1594" s="136" t="s">
        <v>569</v>
      </c>
      <c r="M1594" s="228" t="n">
        <v>113</v>
      </c>
      <c r="N1594" s="97" t="n">
        <f aca="false">(((D1594*G1594)/1000)*E1594)*B1594</f>
        <v>0</v>
      </c>
    </row>
    <row r="1595" customFormat="false" ht="12.75" hidden="false" customHeight="false" outlineLevel="0" collapsed="false">
      <c r="A1595" s="160" t="n">
        <v>41494</v>
      </c>
      <c r="B1595" s="109"/>
      <c r="C1595" s="99" t="s">
        <v>29</v>
      </c>
      <c r="D1595" s="99" t="n">
        <v>1</v>
      </c>
      <c r="E1595" s="146" t="n">
        <v>75</v>
      </c>
      <c r="F1595" s="89" t="n">
        <f aca="false">G1595*130/1000*E1595</f>
        <v>1446.12</v>
      </c>
      <c r="G1595" s="100" t="n">
        <v>148.32</v>
      </c>
      <c r="H1595" s="91" t="n">
        <v>1000</v>
      </c>
      <c r="I1595" s="92" t="s">
        <v>1430</v>
      </c>
      <c r="J1595" s="101" t="s">
        <v>60</v>
      </c>
      <c r="K1595" s="102" t="s">
        <v>294</v>
      </c>
      <c r="L1595" s="136" t="s">
        <v>569</v>
      </c>
      <c r="M1595" s="228" t="n">
        <v>113</v>
      </c>
      <c r="N1595" s="97" t="n">
        <f aca="false">(((D1595*G1595)/1000)*E1595)*B1595</f>
        <v>0</v>
      </c>
    </row>
    <row r="1596" customFormat="false" ht="12.75" hidden="false" customHeight="false" outlineLevel="0" collapsed="false">
      <c r="A1596" s="160" t="n">
        <v>41501</v>
      </c>
      <c r="B1596" s="109"/>
      <c r="C1596" s="99" t="s">
        <v>29</v>
      </c>
      <c r="D1596" s="99" t="n">
        <v>1</v>
      </c>
      <c r="E1596" s="146" t="n">
        <v>75</v>
      </c>
      <c r="F1596" s="89" t="n">
        <f aca="false">G1596*130/1000*E1596</f>
        <v>1446.12</v>
      </c>
      <c r="G1596" s="100" t="n">
        <v>148.32</v>
      </c>
      <c r="H1596" s="91" t="n">
        <v>1000</v>
      </c>
      <c r="I1596" s="92" t="s">
        <v>1430</v>
      </c>
      <c r="J1596" s="101" t="s">
        <v>60</v>
      </c>
      <c r="K1596" s="102" t="s">
        <v>1709</v>
      </c>
      <c r="L1596" s="136" t="s">
        <v>569</v>
      </c>
      <c r="M1596" s="228" t="n">
        <v>113</v>
      </c>
      <c r="N1596" s="97" t="n">
        <f aca="false">(((D1596*G1596)/1000)*E1596)*B1596</f>
        <v>0</v>
      </c>
    </row>
    <row r="1597" customFormat="false" ht="12.75" hidden="false" customHeight="false" outlineLevel="0" collapsed="false">
      <c r="A1597" s="160" t="n">
        <v>41502</v>
      </c>
      <c r="B1597" s="109"/>
      <c r="C1597" s="99" t="s">
        <v>29</v>
      </c>
      <c r="D1597" s="99" t="n">
        <v>1</v>
      </c>
      <c r="E1597" s="146" t="n">
        <v>75</v>
      </c>
      <c r="F1597" s="89" t="n">
        <f aca="false">G1597*130/1000*E1597</f>
        <v>1301.04</v>
      </c>
      <c r="G1597" s="100" t="n">
        <v>133.44</v>
      </c>
      <c r="H1597" s="91" t="n">
        <v>1000</v>
      </c>
      <c r="I1597" s="92" t="s">
        <v>1430</v>
      </c>
      <c r="J1597" s="101" t="s">
        <v>60</v>
      </c>
      <c r="K1597" s="102" t="s">
        <v>1710</v>
      </c>
      <c r="L1597" s="136" t="s">
        <v>569</v>
      </c>
      <c r="M1597" s="228" t="n">
        <v>113</v>
      </c>
      <c r="N1597" s="97" t="n">
        <f aca="false">(((D1597*G1597)/1000)*E1597)*B1597</f>
        <v>0</v>
      </c>
    </row>
    <row r="1598" customFormat="false" ht="12.75" hidden="false" customHeight="false" outlineLevel="0" collapsed="false">
      <c r="A1598" s="160" t="n">
        <v>41503</v>
      </c>
      <c r="B1598" s="109"/>
      <c r="C1598" s="99" t="s">
        <v>29</v>
      </c>
      <c r="D1598" s="99" t="n">
        <v>1</v>
      </c>
      <c r="E1598" s="146" t="n">
        <v>75</v>
      </c>
      <c r="F1598" s="89" t="n">
        <f aca="false">G1598*130/1000*E1598</f>
        <v>1446.12</v>
      </c>
      <c r="G1598" s="100" t="n">
        <v>148.32</v>
      </c>
      <c r="H1598" s="91" t="n">
        <v>1000</v>
      </c>
      <c r="I1598" s="92" t="s">
        <v>1430</v>
      </c>
      <c r="J1598" s="101" t="s">
        <v>60</v>
      </c>
      <c r="K1598" s="102" t="s">
        <v>1711</v>
      </c>
      <c r="L1598" s="136" t="s">
        <v>569</v>
      </c>
      <c r="M1598" s="228" t="n">
        <v>113</v>
      </c>
      <c r="N1598" s="97" t="n">
        <f aca="false">(((D1598*G1598)/1000)*E1598)*B1598</f>
        <v>0</v>
      </c>
    </row>
    <row r="1599" customFormat="false" ht="12.75" hidden="false" customHeight="false" outlineLevel="0" collapsed="false">
      <c r="A1599" s="160" t="n">
        <v>41504</v>
      </c>
      <c r="B1599" s="109"/>
      <c r="C1599" s="99" t="s">
        <v>29</v>
      </c>
      <c r="D1599" s="99" t="n">
        <v>1</v>
      </c>
      <c r="E1599" s="146" t="n">
        <v>75</v>
      </c>
      <c r="F1599" s="89" t="n">
        <f aca="false">G1599*130/1000*E1599</f>
        <v>1081.9575</v>
      </c>
      <c r="G1599" s="100" t="n">
        <v>110.97</v>
      </c>
      <c r="H1599" s="91" t="n">
        <v>1000</v>
      </c>
      <c r="I1599" s="92" t="s">
        <v>1430</v>
      </c>
      <c r="J1599" s="101" t="s">
        <v>60</v>
      </c>
      <c r="K1599" s="102" t="s">
        <v>1712</v>
      </c>
      <c r="L1599" s="136" t="s">
        <v>569</v>
      </c>
      <c r="M1599" s="228" t="n">
        <v>113</v>
      </c>
      <c r="N1599" s="97" t="n">
        <f aca="false">(((D1599*G1599)/1000)*E1599)*B1599</f>
        <v>0</v>
      </c>
    </row>
    <row r="1600" customFormat="false" ht="12.75" hidden="false" customHeight="false" outlineLevel="0" collapsed="false">
      <c r="A1600" s="331" t="n">
        <v>41511</v>
      </c>
      <c r="B1600" s="109"/>
      <c r="C1600" s="329" t="s">
        <v>29</v>
      </c>
      <c r="D1600" s="329" t="n">
        <v>1</v>
      </c>
      <c r="E1600" s="340" t="n">
        <v>75</v>
      </c>
      <c r="F1600" s="89" t="n">
        <f aca="false">G1600*130/1000*E1600</f>
        <v>1446.12</v>
      </c>
      <c r="G1600" s="333" t="n">
        <v>148.32</v>
      </c>
      <c r="H1600" s="321" t="n">
        <v>1000</v>
      </c>
      <c r="I1600" s="334" t="s">
        <v>1430</v>
      </c>
      <c r="J1600" s="335" t="s">
        <v>60</v>
      </c>
      <c r="K1600" s="336" t="s">
        <v>1713</v>
      </c>
      <c r="L1600" s="337" t="s">
        <v>569</v>
      </c>
      <c r="M1600" s="338" t="n">
        <v>113</v>
      </c>
      <c r="N1600" s="97" t="n">
        <f aca="false">(((D1600*G1600)/1000)*E1600)*B1600</f>
        <v>0</v>
      </c>
    </row>
    <row r="1601" customFormat="false" ht="12.75" hidden="false" customHeight="false" outlineLevel="0" collapsed="false">
      <c r="A1601" s="160" t="n">
        <v>41512</v>
      </c>
      <c r="B1601" s="109"/>
      <c r="C1601" s="99" t="s">
        <v>29</v>
      </c>
      <c r="D1601" s="99" t="n">
        <v>1</v>
      </c>
      <c r="E1601" s="146" t="n">
        <v>75</v>
      </c>
      <c r="F1601" s="89" t="n">
        <f aca="false">G1601*130/1000*E1601</f>
        <v>1446.12</v>
      </c>
      <c r="G1601" s="100" t="n">
        <v>148.32</v>
      </c>
      <c r="H1601" s="91" t="n">
        <v>1000</v>
      </c>
      <c r="I1601" s="92" t="s">
        <v>1430</v>
      </c>
      <c r="J1601" s="101" t="s">
        <v>60</v>
      </c>
      <c r="K1601" s="102" t="s">
        <v>1714</v>
      </c>
      <c r="L1601" s="136" t="s">
        <v>569</v>
      </c>
      <c r="M1601" s="228" t="n">
        <v>113</v>
      </c>
      <c r="N1601" s="97" t="n">
        <f aca="false">(((D1601*G1601)/1000)*E1601)*B1601</f>
        <v>0</v>
      </c>
    </row>
    <row r="1602" customFormat="false" ht="12.75" hidden="false" customHeight="false" outlineLevel="0" collapsed="false">
      <c r="A1602" s="160" t="n">
        <v>41513</v>
      </c>
      <c r="B1602" s="109"/>
      <c r="C1602" s="99" t="s">
        <v>29</v>
      </c>
      <c r="D1602" s="99" t="n">
        <v>1</v>
      </c>
      <c r="E1602" s="146" t="n">
        <v>75</v>
      </c>
      <c r="F1602" s="89" t="n">
        <f aca="false">G1602*130/1000*E1602</f>
        <v>1522.755</v>
      </c>
      <c r="G1602" s="100" t="n">
        <v>156.18</v>
      </c>
      <c r="H1602" s="91" t="n">
        <v>1000</v>
      </c>
      <c r="I1602" s="92" t="s">
        <v>1430</v>
      </c>
      <c r="J1602" s="101" t="s">
        <v>60</v>
      </c>
      <c r="K1602" s="102" t="s">
        <v>1540</v>
      </c>
      <c r="L1602" s="136" t="s">
        <v>569</v>
      </c>
      <c r="M1602" s="228" t="n">
        <v>113</v>
      </c>
      <c r="N1602" s="97" t="n">
        <f aca="false">(((D1602*G1602)/1000)*E1602)*B1602</f>
        <v>0</v>
      </c>
    </row>
    <row r="1603" customFormat="false" ht="12.75" hidden="false" customHeight="false" outlineLevel="0" collapsed="false">
      <c r="A1603" s="344" t="n">
        <v>41514</v>
      </c>
      <c r="B1603" s="109"/>
      <c r="C1603" s="149" t="s">
        <v>29</v>
      </c>
      <c r="D1603" s="149" t="n">
        <v>1</v>
      </c>
      <c r="E1603" s="215" t="n">
        <v>75</v>
      </c>
      <c r="F1603" s="89" t="n">
        <f aca="false">G1603*130/1000*E1603</f>
        <v>1446.12</v>
      </c>
      <c r="G1603" s="169" t="n">
        <v>148.32</v>
      </c>
      <c r="H1603" s="91" t="n">
        <v>1000</v>
      </c>
      <c r="I1603" s="92" t="s">
        <v>1430</v>
      </c>
      <c r="J1603" s="170" t="s">
        <v>60</v>
      </c>
      <c r="K1603" s="150" t="s">
        <v>1715</v>
      </c>
      <c r="L1603" s="171" t="s">
        <v>569</v>
      </c>
      <c r="M1603" s="228" t="n">
        <v>113</v>
      </c>
      <c r="N1603" s="97" t="n">
        <f aca="false">(((D1603*G1603)/1000)*E1603)*B1603</f>
        <v>0</v>
      </c>
    </row>
    <row r="1604" customFormat="false" ht="12.75" hidden="false" customHeight="false" outlineLevel="0" collapsed="false">
      <c r="A1604" s="328"/>
      <c r="B1604" s="140"/>
      <c r="C1604" s="141"/>
      <c r="D1604" s="141"/>
      <c r="E1604" s="141"/>
      <c r="F1604" s="89" t="n">
        <f aca="false">G1604*130/1000*E1604</f>
        <v>0</v>
      </c>
      <c r="G1604" s="83"/>
      <c r="H1604" s="224"/>
      <c r="I1604" s="225"/>
      <c r="J1604" s="141"/>
      <c r="K1604" s="80" t="s">
        <v>1716</v>
      </c>
      <c r="L1604" s="227"/>
      <c r="M1604" s="144"/>
      <c r="N1604" s="145" t="s">
        <v>5</v>
      </c>
    </row>
    <row r="1605" customFormat="false" ht="12.75" hidden="false" customHeight="false" outlineLevel="0" collapsed="false">
      <c r="A1605" s="152" t="n">
        <v>41531</v>
      </c>
      <c r="B1605" s="109"/>
      <c r="C1605" s="87" t="s">
        <v>29</v>
      </c>
      <c r="D1605" s="87" t="n">
        <v>1</v>
      </c>
      <c r="E1605" s="88" t="n">
        <v>75</v>
      </c>
      <c r="F1605" s="89" t="n">
        <f aca="false">G1605*130/1000*E1605</f>
        <v>2617.095</v>
      </c>
      <c r="G1605" s="90" t="n">
        <v>268.42</v>
      </c>
      <c r="H1605" s="91" t="n">
        <v>1000</v>
      </c>
      <c r="I1605" s="92" t="s">
        <v>1430</v>
      </c>
      <c r="J1605" s="93" t="s">
        <v>1717</v>
      </c>
      <c r="K1605" s="94" t="s">
        <v>1718</v>
      </c>
      <c r="L1605" s="95" t="s">
        <v>601</v>
      </c>
      <c r="M1605" s="228" t="n">
        <v>114</v>
      </c>
      <c r="N1605" s="97" t="n">
        <f aca="false">(((D1605*G1605)/1000)*E1605)*B1605</f>
        <v>0</v>
      </c>
    </row>
    <row r="1606" customFormat="false" ht="12.75" hidden="false" customHeight="false" outlineLevel="0" collapsed="false">
      <c r="A1606" s="160" t="n">
        <v>41532</v>
      </c>
      <c r="B1606" s="109"/>
      <c r="C1606" s="99" t="s">
        <v>29</v>
      </c>
      <c r="D1606" s="99" t="n">
        <v>1</v>
      </c>
      <c r="E1606" s="146" t="n">
        <v>75</v>
      </c>
      <c r="F1606" s="89" t="n">
        <f aca="false">G1606*130/1000*E1606</f>
        <v>2467.2375</v>
      </c>
      <c r="G1606" s="100" t="n">
        <v>253.05</v>
      </c>
      <c r="H1606" s="91" t="n">
        <v>1000</v>
      </c>
      <c r="I1606" s="92" t="s">
        <v>1430</v>
      </c>
      <c r="J1606" s="101" t="s">
        <v>1717</v>
      </c>
      <c r="K1606" s="102" t="s">
        <v>1719</v>
      </c>
      <c r="L1606" s="136" t="s">
        <v>601</v>
      </c>
      <c r="M1606" s="228" t="n">
        <v>114</v>
      </c>
      <c r="N1606" s="97" t="n">
        <f aca="false">(((D1606*G1606)/1000)*E1606)*B1606</f>
        <v>0</v>
      </c>
    </row>
    <row r="1607" customFormat="false" ht="12.75" hidden="false" customHeight="false" outlineLevel="0" collapsed="false">
      <c r="A1607" s="160" t="n">
        <v>41533</v>
      </c>
      <c r="B1607" s="109"/>
      <c r="C1607" s="99" t="s">
        <v>29</v>
      </c>
      <c r="D1607" s="99" t="n">
        <v>1</v>
      </c>
      <c r="E1607" s="146" t="n">
        <v>75</v>
      </c>
      <c r="F1607" s="89" t="n">
        <f aca="false">G1607*130/1000*E1607</f>
        <v>2916.7125</v>
      </c>
      <c r="G1607" s="100" t="n">
        <v>299.15</v>
      </c>
      <c r="H1607" s="91" t="n">
        <v>1000</v>
      </c>
      <c r="I1607" s="92" t="s">
        <v>1430</v>
      </c>
      <c r="J1607" s="101" t="s">
        <v>1717</v>
      </c>
      <c r="K1607" s="102" t="s">
        <v>603</v>
      </c>
      <c r="L1607" s="136" t="s">
        <v>601</v>
      </c>
      <c r="M1607" s="228" t="n">
        <v>114</v>
      </c>
      <c r="N1607" s="97" t="n">
        <f aca="false">(((D1607*G1607)/1000)*E1607)*B1607</f>
        <v>0</v>
      </c>
    </row>
    <row r="1608" customFormat="false" ht="12.75" hidden="false" customHeight="false" outlineLevel="0" collapsed="false">
      <c r="A1608" s="344" t="n">
        <v>41534</v>
      </c>
      <c r="B1608" s="109"/>
      <c r="C1608" s="149" t="s">
        <v>29</v>
      </c>
      <c r="D1608" s="149" t="n">
        <v>1</v>
      </c>
      <c r="E1608" s="215" t="n">
        <v>75</v>
      </c>
      <c r="F1608" s="89" t="n">
        <f aca="false">G1608*130/1000*E1608</f>
        <v>2467.2375</v>
      </c>
      <c r="G1608" s="169" t="n">
        <v>253.05</v>
      </c>
      <c r="H1608" s="91" t="n">
        <v>1000</v>
      </c>
      <c r="I1608" s="92" t="s">
        <v>1430</v>
      </c>
      <c r="J1608" s="170" t="s">
        <v>1717</v>
      </c>
      <c r="K1608" s="150" t="s">
        <v>1720</v>
      </c>
      <c r="L1608" s="171" t="s">
        <v>601</v>
      </c>
      <c r="M1608" s="228" t="n">
        <v>114</v>
      </c>
      <c r="N1608" s="97" t="n">
        <f aca="false">(((D1608*G1608)/1000)*E1608)*B1608</f>
        <v>0</v>
      </c>
    </row>
    <row r="1609" customFormat="false" ht="18" hidden="false" customHeight="false" outlineLevel="0" collapsed="false">
      <c r="A1609" s="351"/>
      <c r="B1609" s="140"/>
      <c r="C1609" s="141"/>
      <c r="D1609" s="78"/>
      <c r="E1609" s="77"/>
      <c r="F1609" s="89"/>
      <c r="G1609" s="102"/>
      <c r="H1609" s="292"/>
      <c r="I1609" s="293"/>
      <c r="J1609" s="134" t="s">
        <v>1721</v>
      </c>
      <c r="K1609" s="134"/>
      <c r="L1609" s="141"/>
      <c r="M1609" s="83"/>
      <c r="N1609" s="84" t="s">
        <v>5</v>
      </c>
    </row>
    <row r="1610" customFormat="false" ht="12.75" hidden="false" customHeight="false" outlineLevel="0" collapsed="false">
      <c r="A1610" s="328"/>
      <c r="B1610" s="140"/>
      <c r="C1610" s="141"/>
      <c r="D1610" s="77"/>
      <c r="E1610" s="141"/>
      <c r="F1610" s="89"/>
      <c r="G1610" s="83"/>
      <c r="H1610" s="224"/>
      <c r="I1610" s="225"/>
      <c r="J1610" s="77"/>
      <c r="K1610" s="80" t="s">
        <v>1722</v>
      </c>
      <c r="L1610" s="78"/>
      <c r="M1610" s="144"/>
      <c r="N1610" s="145" t="s">
        <v>5</v>
      </c>
    </row>
    <row r="1611" customFormat="false" ht="12.75" hidden="false" customHeight="false" outlineLevel="0" collapsed="false">
      <c r="A1611" s="152" t="n">
        <v>41601</v>
      </c>
      <c r="B1611" s="156"/>
      <c r="C1611" s="87" t="s">
        <v>29</v>
      </c>
      <c r="D1611" s="87" t="n">
        <v>15</v>
      </c>
      <c r="E1611" s="88" t="n">
        <v>2</v>
      </c>
      <c r="F1611" s="89" t="n">
        <f aca="false">G1611*130</f>
        <v>117</v>
      </c>
      <c r="G1611" s="90" t="n">
        <v>0.9</v>
      </c>
      <c r="H1611" s="91" t="n">
        <v>1</v>
      </c>
      <c r="I1611" s="92" t="s">
        <v>30</v>
      </c>
      <c r="J1611" s="93" t="s">
        <v>412</v>
      </c>
      <c r="K1611" s="94" t="s">
        <v>417</v>
      </c>
      <c r="L1611" s="95" t="s">
        <v>1723</v>
      </c>
      <c r="M1611" s="228" t="n">
        <v>114</v>
      </c>
      <c r="N1611" s="139" t="n">
        <f aca="false">(D1611*G1611)*B1611</f>
        <v>0</v>
      </c>
    </row>
    <row r="1612" customFormat="false" ht="12.75" hidden="false" customHeight="false" outlineLevel="0" collapsed="false">
      <c r="A1612" s="160" t="n">
        <v>41602</v>
      </c>
      <c r="B1612" s="156"/>
      <c r="C1612" s="99" t="s">
        <v>29</v>
      </c>
      <c r="D1612" s="99" t="n">
        <v>15</v>
      </c>
      <c r="E1612" s="146" t="n">
        <v>2</v>
      </c>
      <c r="F1612" s="89" t="n">
        <f aca="false">G1612*130</f>
        <v>117</v>
      </c>
      <c r="G1612" s="100" t="n">
        <v>0.9</v>
      </c>
      <c r="H1612" s="91" t="n">
        <v>1</v>
      </c>
      <c r="I1612" s="92" t="s">
        <v>30</v>
      </c>
      <c r="J1612" s="101" t="s">
        <v>412</v>
      </c>
      <c r="K1612" s="102" t="s">
        <v>1724</v>
      </c>
      <c r="L1612" s="136" t="s">
        <v>1723</v>
      </c>
      <c r="M1612" s="228" t="n">
        <v>114</v>
      </c>
      <c r="N1612" s="139" t="n">
        <f aca="false">(D1612*G1612)*B1612</f>
        <v>0</v>
      </c>
    </row>
    <row r="1613" customFormat="false" ht="12.75" hidden="false" customHeight="false" outlineLevel="0" collapsed="false">
      <c r="A1613" s="160" t="n">
        <v>41603</v>
      </c>
      <c r="B1613" s="156"/>
      <c r="C1613" s="99" t="s">
        <v>29</v>
      </c>
      <c r="D1613" s="99" t="n">
        <v>15</v>
      </c>
      <c r="E1613" s="146" t="n">
        <v>2</v>
      </c>
      <c r="F1613" s="89" t="n">
        <f aca="false">G1613*130</f>
        <v>156</v>
      </c>
      <c r="G1613" s="100" t="n">
        <v>1.2</v>
      </c>
      <c r="H1613" s="91" t="n">
        <v>1</v>
      </c>
      <c r="I1613" s="92" t="s">
        <v>30</v>
      </c>
      <c r="J1613" s="101" t="s">
        <v>412</v>
      </c>
      <c r="K1613" s="102" t="s">
        <v>413</v>
      </c>
      <c r="L1613" s="136" t="s">
        <v>1723</v>
      </c>
      <c r="M1613" s="228" t="n">
        <v>114</v>
      </c>
      <c r="N1613" s="139" t="n">
        <f aca="false">(D1613*G1613)*B1613</f>
        <v>0</v>
      </c>
    </row>
    <row r="1614" customFormat="false" ht="12.75" hidden="false" customHeight="false" outlineLevel="0" collapsed="false">
      <c r="A1614" s="160" t="n">
        <v>41604</v>
      </c>
      <c r="B1614" s="156"/>
      <c r="C1614" s="99" t="s">
        <v>29</v>
      </c>
      <c r="D1614" s="99" t="n">
        <v>15</v>
      </c>
      <c r="E1614" s="146" t="n">
        <v>2</v>
      </c>
      <c r="F1614" s="89" t="n">
        <f aca="false">G1614*130</f>
        <v>117</v>
      </c>
      <c r="G1614" s="100" t="n">
        <v>0.9</v>
      </c>
      <c r="H1614" s="91" t="n">
        <v>1</v>
      </c>
      <c r="I1614" s="92" t="s">
        <v>30</v>
      </c>
      <c r="J1614" s="101" t="s">
        <v>412</v>
      </c>
      <c r="K1614" s="102" t="s">
        <v>1725</v>
      </c>
      <c r="L1614" s="136" t="s">
        <v>1723</v>
      </c>
      <c r="M1614" s="228" t="n">
        <v>114</v>
      </c>
      <c r="N1614" s="139" t="n">
        <f aca="false">(D1614*G1614)*B1614</f>
        <v>0</v>
      </c>
    </row>
    <row r="1615" customFormat="false" ht="12.75" hidden="false" customHeight="false" outlineLevel="0" collapsed="false">
      <c r="A1615" s="160" t="n">
        <v>41611</v>
      </c>
      <c r="B1615" s="156"/>
      <c r="C1615" s="99" t="s">
        <v>29</v>
      </c>
      <c r="D1615" s="99" t="n">
        <v>15</v>
      </c>
      <c r="E1615" s="146" t="n">
        <v>2</v>
      </c>
      <c r="F1615" s="89" t="n">
        <f aca="false">G1615*130</f>
        <v>155</v>
      </c>
      <c r="G1615" s="100" t="n">
        <v>1.19</v>
      </c>
      <c r="H1615" s="91" t="n">
        <v>1</v>
      </c>
      <c r="I1615" s="92" t="s">
        <v>30</v>
      </c>
      <c r="J1615" s="101" t="s">
        <v>409</v>
      </c>
      <c r="K1615" s="102" t="s">
        <v>423</v>
      </c>
      <c r="L1615" s="136" t="s">
        <v>1723</v>
      </c>
      <c r="M1615" s="228" t="n">
        <v>114</v>
      </c>
      <c r="N1615" s="139" t="n">
        <f aca="false">(D1615*G1615)*B1615</f>
        <v>0</v>
      </c>
    </row>
    <row r="1616" customFormat="false" ht="12.75" hidden="false" customHeight="false" outlineLevel="0" collapsed="false">
      <c r="A1616" s="160" t="n">
        <v>41612</v>
      </c>
      <c r="B1616" s="156"/>
      <c r="C1616" s="99" t="s">
        <v>29</v>
      </c>
      <c r="D1616" s="99" t="n">
        <v>15</v>
      </c>
      <c r="E1616" s="146" t="n">
        <v>2</v>
      </c>
      <c r="F1616" s="89" t="n">
        <f aca="false">G1616*130</f>
        <v>169</v>
      </c>
      <c r="G1616" s="100" t="n">
        <v>1.3</v>
      </c>
      <c r="H1616" s="91" t="n">
        <v>1</v>
      </c>
      <c r="I1616" s="92" t="s">
        <v>30</v>
      </c>
      <c r="J1616" s="101" t="s">
        <v>409</v>
      </c>
      <c r="K1616" s="102" t="s">
        <v>1726</v>
      </c>
      <c r="L1616" s="136" t="s">
        <v>1723</v>
      </c>
      <c r="M1616" s="228" t="n">
        <v>114</v>
      </c>
      <c r="N1616" s="139" t="n">
        <f aca="false">(D1616*G1616)*B1616</f>
        <v>0</v>
      </c>
    </row>
    <row r="1617" customFormat="false" ht="12.75" hidden="false" customHeight="false" outlineLevel="0" collapsed="false">
      <c r="A1617" s="160" t="n">
        <v>41613</v>
      </c>
      <c r="B1617" s="156"/>
      <c r="C1617" s="99" t="s">
        <v>29</v>
      </c>
      <c r="D1617" s="99" t="n">
        <v>15</v>
      </c>
      <c r="E1617" s="146" t="n">
        <v>2</v>
      </c>
      <c r="F1617" s="89" t="n">
        <f aca="false">G1617*130</f>
        <v>147</v>
      </c>
      <c r="G1617" s="100" t="n">
        <v>1.13</v>
      </c>
      <c r="H1617" s="91" t="n">
        <v>1</v>
      </c>
      <c r="I1617" s="92" t="s">
        <v>30</v>
      </c>
      <c r="J1617" s="101" t="s">
        <v>409</v>
      </c>
      <c r="K1617" s="102" t="s">
        <v>410</v>
      </c>
      <c r="L1617" s="136" t="s">
        <v>1723</v>
      </c>
      <c r="M1617" s="228" t="n">
        <v>114</v>
      </c>
      <c r="N1617" s="139" t="n">
        <f aca="false">(D1617*G1617)*B1617</f>
        <v>0</v>
      </c>
    </row>
    <row r="1618" customFormat="false" ht="12.75" hidden="false" customHeight="false" outlineLevel="0" collapsed="false">
      <c r="A1618" s="160" t="n">
        <v>41614</v>
      </c>
      <c r="B1618" s="156"/>
      <c r="C1618" s="99" t="s">
        <v>29</v>
      </c>
      <c r="D1618" s="99" t="n">
        <v>15</v>
      </c>
      <c r="E1618" s="146" t="n">
        <v>2</v>
      </c>
      <c r="F1618" s="89" t="n">
        <f aca="false">G1618*130</f>
        <v>173</v>
      </c>
      <c r="G1618" s="100" t="n">
        <v>1.33</v>
      </c>
      <c r="H1618" s="91" t="n">
        <v>1</v>
      </c>
      <c r="I1618" s="92" t="s">
        <v>30</v>
      </c>
      <c r="J1618" s="101" t="s">
        <v>409</v>
      </c>
      <c r="K1618" s="102" t="s">
        <v>794</v>
      </c>
      <c r="L1618" s="136" t="s">
        <v>1723</v>
      </c>
      <c r="M1618" s="228" t="n">
        <v>114</v>
      </c>
      <c r="N1618" s="139" t="n">
        <f aca="false">(D1618*G1618)*B1618</f>
        <v>0</v>
      </c>
    </row>
    <row r="1619" customFormat="false" ht="12.75" hidden="false" customHeight="false" outlineLevel="0" collapsed="false">
      <c r="A1619" s="160" t="n">
        <v>41621</v>
      </c>
      <c r="B1619" s="156"/>
      <c r="C1619" s="99" t="s">
        <v>29</v>
      </c>
      <c r="D1619" s="99" t="n">
        <v>15</v>
      </c>
      <c r="E1619" s="146" t="n">
        <v>2</v>
      </c>
      <c r="F1619" s="89" t="n">
        <f aca="false">G1619*130</f>
        <v>181</v>
      </c>
      <c r="G1619" s="100" t="n">
        <v>1.39</v>
      </c>
      <c r="H1619" s="91" t="n">
        <v>1</v>
      </c>
      <c r="I1619" s="92" t="s">
        <v>30</v>
      </c>
      <c r="J1619" s="101" t="s">
        <v>1190</v>
      </c>
      <c r="K1619" s="102" t="s">
        <v>1727</v>
      </c>
      <c r="L1619" s="136" t="s">
        <v>1723</v>
      </c>
      <c r="M1619" s="228" t="n">
        <v>114</v>
      </c>
      <c r="N1619" s="139" t="n">
        <f aca="false">(D1619*G1619)*B1619</f>
        <v>0</v>
      </c>
    </row>
    <row r="1620" customFormat="false" ht="12.75" hidden="false" customHeight="false" outlineLevel="0" collapsed="false">
      <c r="A1620" s="160" t="n">
        <v>41622</v>
      </c>
      <c r="B1620" s="156"/>
      <c r="C1620" s="99" t="s">
        <v>29</v>
      </c>
      <c r="D1620" s="99" t="n">
        <v>15</v>
      </c>
      <c r="E1620" s="146" t="n">
        <v>2</v>
      </c>
      <c r="F1620" s="89" t="n">
        <f aca="false">G1620*130</f>
        <v>178</v>
      </c>
      <c r="G1620" s="100" t="n">
        <v>1.37</v>
      </c>
      <c r="H1620" s="91" t="n">
        <v>1</v>
      </c>
      <c r="I1620" s="92" t="s">
        <v>30</v>
      </c>
      <c r="J1620" s="101" t="s">
        <v>1190</v>
      </c>
      <c r="K1620" s="102" t="s">
        <v>1728</v>
      </c>
      <c r="L1620" s="136" t="s">
        <v>1723</v>
      </c>
      <c r="M1620" s="228" t="n">
        <v>114</v>
      </c>
      <c r="N1620" s="139" t="n">
        <f aca="false">(D1620*G1620)*B1620</f>
        <v>0</v>
      </c>
    </row>
    <row r="1621" customFormat="false" ht="12.75" hidden="false" customHeight="false" outlineLevel="0" collapsed="false">
      <c r="A1621" s="160" t="n">
        <v>41623</v>
      </c>
      <c r="B1621" s="156"/>
      <c r="C1621" s="99" t="s">
        <v>29</v>
      </c>
      <c r="D1621" s="99" t="n">
        <v>15</v>
      </c>
      <c r="E1621" s="146" t="n">
        <v>2</v>
      </c>
      <c r="F1621" s="89" t="n">
        <f aca="false">G1621*130</f>
        <v>181</v>
      </c>
      <c r="G1621" s="100" t="n">
        <v>1.39</v>
      </c>
      <c r="H1621" s="91" t="n">
        <v>1</v>
      </c>
      <c r="I1621" s="92" t="s">
        <v>30</v>
      </c>
      <c r="J1621" s="101" t="s">
        <v>1190</v>
      </c>
      <c r="K1621" s="102" t="s">
        <v>1729</v>
      </c>
      <c r="L1621" s="136" t="s">
        <v>1723</v>
      </c>
      <c r="M1621" s="228" t="n">
        <v>114</v>
      </c>
      <c r="N1621" s="139" t="n">
        <f aca="false">(D1621*G1621)*B1621</f>
        <v>0</v>
      </c>
    </row>
    <row r="1622" customFormat="false" ht="12.75" hidden="false" customHeight="false" outlineLevel="0" collapsed="false">
      <c r="A1622" s="344" t="n">
        <v>41624</v>
      </c>
      <c r="B1622" s="156"/>
      <c r="C1622" s="149" t="s">
        <v>29</v>
      </c>
      <c r="D1622" s="149" t="n">
        <v>15</v>
      </c>
      <c r="E1622" s="215" t="n">
        <v>2</v>
      </c>
      <c r="F1622" s="89" t="n">
        <f aca="false">G1622*130</f>
        <v>179</v>
      </c>
      <c r="G1622" s="100" t="n">
        <v>1.38</v>
      </c>
      <c r="H1622" s="91" t="n">
        <v>1</v>
      </c>
      <c r="I1622" s="92" t="s">
        <v>30</v>
      </c>
      <c r="J1622" s="170" t="s">
        <v>1190</v>
      </c>
      <c r="K1622" s="150" t="s">
        <v>1730</v>
      </c>
      <c r="L1622" s="171" t="s">
        <v>1723</v>
      </c>
      <c r="M1622" s="228" t="n">
        <v>114</v>
      </c>
      <c r="N1622" s="139" t="n">
        <f aca="false">(D1622*G1622)*B1622</f>
        <v>0</v>
      </c>
    </row>
    <row r="1623" customFormat="false" ht="12.75" hidden="false" customHeight="false" outlineLevel="0" collapsed="false">
      <c r="A1623" s="328"/>
      <c r="B1623" s="140"/>
      <c r="C1623" s="141"/>
      <c r="D1623" s="77"/>
      <c r="E1623" s="141"/>
      <c r="F1623" s="89" t="n">
        <f aca="false">G1623*130</f>
        <v>0</v>
      </c>
      <c r="G1623" s="83"/>
      <c r="H1623" s="224"/>
      <c r="I1623" s="225"/>
      <c r="J1623" s="77"/>
      <c r="K1623" s="80" t="s">
        <v>1731</v>
      </c>
      <c r="L1623" s="78"/>
      <c r="M1623" s="144"/>
      <c r="N1623" s="145" t="s">
        <v>5</v>
      </c>
    </row>
    <row r="1624" customFormat="false" ht="12.75" hidden="false" customHeight="false" outlineLevel="0" collapsed="false">
      <c r="A1624" s="152" t="n">
        <v>41641</v>
      </c>
      <c r="B1624" s="156"/>
      <c r="C1624" s="87" t="s">
        <v>29</v>
      </c>
      <c r="D1624" s="87" t="n">
        <v>15</v>
      </c>
      <c r="E1624" s="88" t="n">
        <v>1</v>
      </c>
      <c r="F1624" s="89" t="n">
        <f aca="false">G1624*130</f>
        <v>124</v>
      </c>
      <c r="G1624" s="90" t="n">
        <v>0.95</v>
      </c>
      <c r="H1624" s="91" t="n">
        <v>1</v>
      </c>
      <c r="I1624" s="92" t="s">
        <v>30</v>
      </c>
      <c r="J1624" s="93" t="s">
        <v>1205</v>
      </c>
      <c r="K1624" s="94" t="s">
        <v>1732</v>
      </c>
      <c r="L1624" s="95" t="s">
        <v>698</v>
      </c>
      <c r="M1624" s="228" t="n">
        <v>115</v>
      </c>
      <c r="N1624" s="139" t="n">
        <f aca="false">(D1624*G1624)*B1624</f>
        <v>0</v>
      </c>
    </row>
    <row r="1625" customFormat="false" ht="12.75" hidden="false" customHeight="false" outlineLevel="0" collapsed="false">
      <c r="A1625" s="160" t="n">
        <v>41642</v>
      </c>
      <c r="B1625" s="156"/>
      <c r="C1625" s="99" t="s">
        <v>29</v>
      </c>
      <c r="D1625" s="99" t="n">
        <v>15</v>
      </c>
      <c r="E1625" s="146" t="n">
        <v>1</v>
      </c>
      <c r="F1625" s="89" t="n">
        <f aca="false">G1625*130</f>
        <v>124</v>
      </c>
      <c r="G1625" s="90" t="n">
        <v>0.95</v>
      </c>
      <c r="H1625" s="91" t="n">
        <v>1</v>
      </c>
      <c r="I1625" s="92" t="s">
        <v>30</v>
      </c>
      <c r="J1625" s="101" t="s">
        <v>1205</v>
      </c>
      <c r="K1625" s="102" t="s">
        <v>1733</v>
      </c>
      <c r="L1625" s="136" t="s">
        <v>698</v>
      </c>
      <c r="M1625" s="228" t="n">
        <v>115</v>
      </c>
      <c r="N1625" s="139" t="n">
        <f aca="false">(D1625*G1625)*B1625</f>
        <v>0</v>
      </c>
    </row>
    <row r="1626" customFormat="false" ht="12.75" hidden="false" customHeight="false" outlineLevel="0" collapsed="false">
      <c r="A1626" s="160" t="n">
        <v>41643</v>
      </c>
      <c r="B1626" s="156"/>
      <c r="C1626" s="99" t="s">
        <v>29</v>
      </c>
      <c r="D1626" s="99" t="n">
        <v>15</v>
      </c>
      <c r="E1626" s="146" t="n">
        <v>1</v>
      </c>
      <c r="F1626" s="89" t="n">
        <f aca="false">G1626*130</f>
        <v>124</v>
      </c>
      <c r="G1626" s="90" t="n">
        <v>0.95</v>
      </c>
      <c r="H1626" s="91" t="n">
        <v>1</v>
      </c>
      <c r="I1626" s="92" t="s">
        <v>30</v>
      </c>
      <c r="J1626" s="101" t="s">
        <v>1205</v>
      </c>
      <c r="K1626" s="102" t="s">
        <v>1734</v>
      </c>
      <c r="L1626" s="136" t="s">
        <v>698</v>
      </c>
      <c r="M1626" s="228" t="n">
        <v>115</v>
      </c>
      <c r="N1626" s="139" t="n">
        <f aca="false">(D1626*G1626)*B1626</f>
        <v>0</v>
      </c>
    </row>
    <row r="1627" customFormat="false" ht="12.75" hidden="false" customHeight="false" outlineLevel="0" collapsed="false">
      <c r="A1627" s="160" t="n">
        <v>41644</v>
      </c>
      <c r="B1627" s="156"/>
      <c r="C1627" s="99" t="s">
        <v>29</v>
      </c>
      <c r="D1627" s="99" t="n">
        <v>15</v>
      </c>
      <c r="E1627" s="146" t="n">
        <v>1</v>
      </c>
      <c r="F1627" s="89" t="n">
        <f aca="false">G1627*130</f>
        <v>124</v>
      </c>
      <c r="G1627" s="90" t="n">
        <v>0.95</v>
      </c>
      <c r="H1627" s="91" t="n">
        <v>1</v>
      </c>
      <c r="I1627" s="92" t="s">
        <v>30</v>
      </c>
      <c r="J1627" s="101" t="s">
        <v>1205</v>
      </c>
      <c r="K1627" s="102" t="s">
        <v>1735</v>
      </c>
      <c r="L1627" s="136" t="s">
        <v>698</v>
      </c>
      <c r="M1627" s="228" t="n">
        <v>115</v>
      </c>
      <c r="N1627" s="139" t="n">
        <f aca="false">(D1627*G1627)*B1627</f>
        <v>0</v>
      </c>
    </row>
    <row r="1628" customFormat="false" ht="12.75" hidden="false" customHeight="false" outlineLevel="0" collapsed="false">
      <c r="A1628" s="160" t="n">
        <v>41651</v>
      </c>
      <c r="B1628" s="156"/>
      <c r="C1628" s="99" t="s">
        <v>29</v>
      </c>
      <c r="D1628" s="99" t="n">
        <v>15</v>
      </c>
      <c r="E1628" s="146" t="n">
        <v>1</v>
      </c>
      <c r="F1628" s="89" t="n">
        <f aca="false">G1628*130</f>
        <v>124</v>
      </c>
      <c r="G1628" s="90" t="n">
        <v>0.95</v>
      </c>
      <c r="H1628" s="91" t="n">
        <v>1</v>
      </c>
      <c r="I1628" s="92" t="s">
        <v>30</v>
      </c>
      <c r="J1628" s="101" t="s">
        <v>1205</v>
      </c>
      <c r="K1628" s="102" t="s">
        <v>1736</v>
      </c>
      <c r="L1628" s="136" t="s">
        <v>698</v>
      </c>
      <c r="M1628" s="228" t="n">
        <v>115</v>
      </c>
      <c r="N1628" s="139" t="n">
        <f aca="false">(D1628*G1628)*B1628</f>
        <v>0</v>
      </c>
    </row>
    <row r="1629" customFormat="false" ht="12.75" hidden="false" customHeight="false" outlineLevel="0" collapsed="false">
      <c r="A1629" s="160" t="n">
        <v>41652</v>
      </c>
      <c r="B1629" s="156"/>
      <c r="C1629" s="99" t="s">
        <v>29</v>
      </c>
      <c r="D1629" s="99" t="n">
        <v>15</v>
      </c>
      <c r="E1629" s="146" t="n">
        <v>1</v>
      </c>
      <c r="F1629" s="89" t="n">
        <f aca="false">G1629*130</f>
        <v>124</v>
      </c>
      <c r="G1629" s="90" t="n">
        <v>0.95</v>
      </c>
      <c r="H1629" s="91" t="n">
        <v>1</v>
      </c>
      <c r="I1629" s="92" t="s">
        <v>30</v>
      </c>
      <c r="J1629" s="101" t="s">
        <v>1205</v>
      </c>
      <c r="K1629" s="102" t="s">
        <v>319</v>
      </c>
      <c r="L1629" s="136" t="s">
        <v>698</v>
      </c>
      <c r="M1629" s="228" t="n">
        <v>115</v>
      </c>
      <c r="N1629" s="139" t="n">
        <f aca="false">(D1629*G1629)*B1629</f>
        <v>0</v>
      </c>
    </row>
    <row r="1630" customFormat="false" ht="12.75" hidden="false" customHeight="false" outlineLevel="0" collapsed="false">
      <c r="A1630" s="160" t="n">
        <v>41653</v>
      </c>
      <c r="B1630" s="156"/>
      <c r="C1630" s="99" t="s">
        <v>29</v>
      </c>
      <c r="D1630" s="99" t="n">
        <v>15</v>
      </c>
      <c r="E1630" s="146" t="n">
        <v>1</v>
      </c>
      <c r="F1630" s="89" t="n">
        <f aca="false">G1630*130</f>
        <v>124</v>
      </c>
      <c r="G1630" s="90" t="n">
        <v>0.95</v>
      </c>
      <c r="H1630" s="91" t="n">
        <v>1</v>
      </c>
      <c r="I1630" s="92" t="s">
        <v>30</v>
      </c>
      <c r="J1630" s="101" t="s">
        <v>1205</v>
      </c>
      <c r="K1630" s="102" t="s">
        <v>1737</v>
      </c>
      <c r="L1630" s="136" t="s">
        <v>698</v>
      </c>
      <c r="M1630" s="228" t="n">
        <v>115</v>
      </c>
      <c r="N1630" s="139" t="n">
        <f aca="false">(D1630*G1630)*B1630</f>
        <v>0</v>
      </c>
    </row>
    <row r="1631" customFormat="false" ht="12.75" hidden="false" customHeight="false" outlineLevel="0" collapsed="false">
      <c r="A1631" s="344" t="n">
        <v>41654</v>
      </c>
      <c r="B1631" s="156"/>
      <c r="C1631" s="149" t="s">
        <v>29</v>
      </c>
      <c r="D1631" s="149" t="n">
        <v>15</v>
      </c>
      <c r="E1631" s="215" t="n">
        <v>1</v>
      </c>
      <c r="F1631" s="89" t="n">
        <f aca="false">G1631*130</f>
        <v>124</v>
      </c>
      <c r="G1631" s="90" t="n">
        <v>0.95</v>
      </c>
      <c r="H1631" s="91" t="n">
        <v>1</v>
      </c>
      <c r="I1631" s="92" t="s">
        <v>30</v>
      </c>
      <c r="J1631" s="170" t="s">
        <v>1205</v>
      </c>
      <c r="K1631" s="150" t="s">
        <v>1738</v>
      </c>
      <c r="L1631" s="171" t="s">
        <v>698</v>
      </c>
      <c r="M1631" s="228" t="n">
        <v>115</v>
      </c>
      <c r="N1631" s="139" t="n">
        <f aca="false">(D1631*G1631)*B1631</f>
        <v>0</v>
      </c>
    </row>
    <row r="1632" customFormat="false" ht="12.75" hidden="false" customHeight="false" outlineLevel="0" collapsed="false">
      <c r="A1632" s="328"/>
      <c r="B1632" s="140"/>
      <c r="C1632" s="141"/>
      <c r="D1632" s="77"/>
      <c r="E1632" s="141"/>
      <c r="F1632" s="89" t="n">
        <f aca="false">G1632*130</f>
        <v>0</v>
      </c>
      <c r="G1632" s="83"/>
      <c r="H1632" s="224"/>
      <c r="I1632" s="225"/>
      <c r="J1632" s="77"/>
      <c r="K1632" s="80" t="s">
        <v>1739</v>
      </c>
      <c r="L1632" s="78"/>
      <c r="M1632" s="144"/>
      <c r="N1632" s="145" t="s">
        <v>5</v>
      </c>
    </row>
    <row r="1633" customFormat="false" ht="12.75" hidden="false" customHeight="false" outlineLevel="0" collapsed="false">
      <c r="A1633" s="152" t="n">
        <v>41671</v>
      </c>
      <c r="B1633" s="156"/>
      <c r="C1633" s="87" t="s">
        <v>29</v>
      </c>
      <c r="D1633" s="87" t="n">
        <v>12</v>
      </c>
      <c r="E1633" s="88" t="n">
        <v>1</v>
      </c>
      <c r="F1633" s="89" t="n">
        <f aca="false">G1633*130</f>
        <v>218</v>
      </c>
      <c r="G1633" s="90" t="n">
        <v>1.68</v>
      </c>
      <c r="H1633" s="91" t="n">
        <v>1</v>
      </c>
      <c r="I1633" s="92" t="s">
        <v>30</v>
      </c>
      <c r="J1633" s="87"/>
      <c r="K1633" s="94" t="s">
        <v>1740</v>
      </c>
      <c r="L1633" s="95" t="s">
        <v>1216</v>
      </c>
      <c r="M1633" s="228" t="n">
        <v>115</v>
      </c>
      <c r="N1633" s="139" t="n">
        <f aca="false">(D1633*G1633)*B1633</f>
        <v>0</v>
      </c>
    </row>
    <row r="1634" customFormat="false" ht="12.75" hidden="false" customHeight="false" outlineLevel="0" collapsed="false">
      <c r="A1634" s="160" t="n">
        <v>41672</v>
      </c>
      <c r="B1634" s="156"/>
      <c r="C1634" s="99" t="s">
        <v>29</v>
      </c>
      <c r="D1634" s="99" t="n">
        <v>12</v>
      </c>
      <c r="E1634" s="146" t="n">
        <v>1</v>
      </c>
      <c r="F1634" s="89" t="n">
        <f aca="false">G1634*130</f>
        <v>192</v>
      </c>
      <c r="G1634" s="100" t="n">
        <v>1.48</v>
      </c>
      <c r="H1634" s="91" t="n">
        <v>1</v>
      </c>
      <c r="I1634" s="92" t="s">
        <v>30</v>
      </c>
      <c r="J1634" s="99"/>
      <c r="K1634" s="102" t="s">
        <v>1741</v>
      </c>
      <c r="L1634" s="95" t="s">
        <v>1216</v>
      </c>
      <c r="M1634" s="228" t="n">
        <v>115</v>
      </c>
      <c r="N1634" s="139" t="n">
        <f aca="false">(D1634*G1634)*B1634</f>
        <v>0</v>
      </c>
    </row>
    <row r="1635" customFormat="false" ht="12.75" hidden="false" customHeight="false" outlineLevel="0" collapsed="false">
      <c r="A1635" s="160" t="n">
        <v>41673</v>
      </c>
      <c r="B1635" s="156"/>
      <c r="C1635" s="99" t="s">
        <v>29</v>
      </c>
      <c r="D1635" s="99" t="n">
        <v>12</v>
      </c>
      <c r="E1635" s="146" t="n">
        <v>1</v>
      </c>
      <c r="F1635" s="89" t="n">
        <f aca="false">G1635*130</f>
        <v>172</v>
      </c>
      <c r="G1635" s="100" t="n">
        <v>1.32</v>
      </c>
      <c r="H1635" s="91" t="n">
        <v>1</v>
      </c>
      <c r="I1635" s="92" t="s">
        <v>30</v>
      </c>
      <c r="J1635" s="99"/>
      <c r="K1635" s="102" t="s">
        <v>1736</v>
      </c>
      <c r="L1635" s="95" t="s">
        <v>1216</v>
      </c>
      <c r="M1635" s="228" t="n">
        <v>115</v>
      </c>
      <c r="N1635" s="139" t="n">
        <f aca="false">(D1635*G1635)*B1635</f>
        <v>0</v>
      </c>
    </row>
    <row r="1636" customFormat="false" ht="12.75" hidden="false" customHeight="false" outlineLevel="0" collapsed="false">
      <c r="A1636" s="344" t="n">
        <v>41674</v>
      </c>
      <c r="B1636" s="156"/>
      <c r="C1636" s="149" t="s">
        <v>29</v>
      </c>
      <c r="D1636" s="149" t="n">
        <v>12</v>
      </c>
      <c r="E1636" s="215" t="n">
        <v>1</v>
      </c>
      <c r="F1636" s="89" t="n">
        <f aca="false">G1636*130</f>
        <v>182</v>
      </c>
      <c r="G1636" s="169" t="n">
        <v>1.4</v>
      </c>
      <c r="H1636" s="91" t="n">
        <v>1</v>
      </c>
      <c r="I1636" s="92" t="s">
        <v>30</v>
      </c>
      <c r="J1636" s="99"/>
      <c r="K1636" s="150" t="s">
        <v>1742</v>
      </c>
      <c r="L1636" s="95" t="s">
        <v>1216</v>
      </c>
      <c r="M1636" s="228" t="n">
        <v>115</v>
      </c>
      <c r="N1636" s="139" t="n">
        <f aca="false">(D1636*G1636)*B1636</f>
        <v>0</v>
      </c>
    </row>
    <row r="1637" customFormat="false" ht="18" hidden="false" customHeight="false" outlineLevel="0" collapsed="false">
      <c r="A1637" s="351"/>
      <c r="B1637" s="140"/>
      <c r="C1637" s="141"/>
      <c r="D1637" s="78"/>
      <c r="E1637" s="77"/>
      <c r="F1637" s="89"/>
      <c r="G1637" s="102"/>
      <c r="H1637" s="292"/>
      <c r="I1637" s="293"/>
      <c r="J1637" s="134" t="s">
        <v>1569</v>
      </c>
      <c r="K1637" s="134"/>
      <c r="L1637" s="141"/>
      <c r="M1637" s="83"/>
      <c r="N1637" s="84" t="s">
        <v>5</v>
      </c>
    </row>
    <row r="1638" customFormat="false" ht="12.75" hidden="false" customHeight="false" outlineLevel="0" collapsed="false">
      <c r="A1638" s="328"/>
      <c r="B1638" s="140"/>
      <c r="C1638" s="141"/>
      <c r="D1638" s="77"/>
      <c r="E1638" s="141"/>
      <c r="F1638" s="89"/>
      <c r="G1638" s="83"/>
      <c r="H1638" s="224"/>
      <c r="I1638" s="225"/>
      <c r="J1638" s="77"/>
      <c r="K1638" s="80" t="s">
        <v>362</v>
      </c>
      <c r="L1638" s="78"/>
      <c r="M1638" s="144"/>
      <c r="N1638" s="145" t="s">
        <v>5</v>
      </c>
    </row>
    <row r="1639" customFormat="false" ht="12.75" hidden="false" customHeight="false" outlineLevel="0" collapsed="false">
      <c r="A1639" s="352" t="n">
        <v>41701</v>
      </c>
      <c r="B1639" s="109"/>
      <c r="C1639" s="353" t="s">
        <v>29</v>
      </c>
      <c r="D1639" s="353" t="n">
        <v>1</v>
      </c>
      <c r="E1639" s="332" t="n">
        <v>100</v>
      </c>
      <c r="F1639" s="89" t="n">
        <f aca="false">G1639*130/1000*E1639</f>
        <v>1939</v>
      </c>
      <c r="G1639" s="354" t="n">
        <v>149.16</v>
      </c>
      <c r="H1639" s="321" t="n">
        <v>1000</v>
      </c>
      <c r="I1639" s="334" t="s">
        <v>1430</v>
      </c>
      <c r="J1639" s="353"/>
      <c r="K1639" s="355" t="s">
        <v>1743</v>
      </c>
      <c r="L1639" s="356" t="s">
        <v>569</v>
      </c>
      <c r="M1639" s="338" t="n">
        <v>115</v>
      </c>
      <c r="N1639" s="97" t="n">
        <f aca="false">(((D1639*G1639)/1000)*E1639)*B1639</f>
        <v>0</v>
      </c>
    </row>
    <row r="1640" customFormat="false" ht="12.75" hidden="false" customHeight="false" outlineLevel="0" collapsed="false">
      <c r="A1640" s="331" t="n">
        <v>41702</v>
      </c>
      <c r="B1640" s="109"/>
      <c r="C1640" s="329" t="s">
        <v>29</v>
      </c>
      <c r="D1640" s="329" t="n">
        <v>1</v>
      </c>
      <c r="E1640" s="340" t="n">
        <v>100</v>
      </c>
      <c r="F1640" s="89" t="n">
        <f aca="false">G1640*130/1000*E1640</f>
        <v>2226</v>
      </c>
      <c r="G1640" s="333" t="n">
        <v>171.2</v>
      </c>
      <c r="H1640" s="321" t="n">
        <v>1000</v>
      </c>
      <c r="I1640" s="334" t="s">
        <v>1430</v>
      </c>
      <c r="J1640" s="329"/>
      <c r="K1640" s="336" t="s">
        <v>1744</v>
      </c>
      <c r="L1640" s="337" t="s">
        <v>569</v>
      </c>
      <c r="M1640" s="338" t="n">
        <v>115</v>
      </c>
      <c r="N1640" s="97" t="n">
        <f aca="false">(((D1640*G1640)/1000)*E1640)*B1640</f>
        <v>0</v>
      </c>
    </row>
    <row r="1641" customFormat="false" ht="12.75" hidden="false" customHeight="false" outlineLevel="0" collapsed="false">
      <c r="A1641" s="331" t="n">
        <v>41703</v>
      </c>
      <c r="B1641" s="109"/>
      <c r="C1641" s="329" t="s">
        <v>29</v>
      </c>
      <c r="D1641" s="329" t="n">
        <v>1</v>
      </c>
      <c r="E1641" s="340" t="n">
        <v>100</v>
      </c>
      <c r="F1641" s="89" t="n">
        <f aca="false">G1641*130/1000*E1641</f>
        <v>2226</v>
      </c>
      <c r="G1641" s="333" t="n">
        <v>171.2</v>
      </c>
      <c r="H1641" s="321" t="n">
        <v>1000</v>
      </c>
      <c r="I1641" s="334" t="s">
        <v>1430</v>
      </c>
      <c r="J1641" s="329"/>
      <c r="K1641" s="336" t="s">
        <v>1745</v>
      </c>
      <c r="L1641" s="337" t="s">
        <v>569</v>
      </c>
      <c r="M1641" s="338" t="n">
        <v>115</v>
      </c>
      <c r="N1641" s="97" t="n">
        <f aca="false">(((D1641*G1641)/1000)*E1641)*B1641</f>
        <v>0</v>
      </c>
    </row>
    <row r="1642" customFormat="false" ht="12.75" hidden="false" customHeight="false" outlineLevel="0" collapsed="false">
      <c r="A1642" s="160" t="n">
        <v>41704</v>
      </c>
      <c r="B1642" s="109"/>
      <c r="C1642" s="99" t="s">
        <v>29</v>
      </c>
      <c r="D1642" s="99" t="n">
        <v>1</v>
      </c>
      <c r="E1642" s="146" t="n">
        <v>100</v>
      </c>
      <c r="F1642" s="89" t="n">
        <f aca="false">G1642*130/1000*E1642</f>
        <v>1939</v>
      </c>
      <c r="G1642" s="100" t="n">
        <v>149.16</v>
      </c>
      <c r="H1642" s="91" t="n">
        <v>1000</v>
      </c>
      <c r="I1642" s="92" t="s">
        <v>1430</v>
      </c>
      <c r="J1642" s="99"/>
      <c r="K1642" s="102" t="s">
        <v>1553</v>
      </c>
      <c r="L1642" s="136" t="s">
        <v>569</v>
      </c>
      <c r="M1642" s="228" t="n">
        <v>115</v>
      </c>
      <c r="N1642" s="97" t="n">
        <f aca="false">(((D1642*G1642)/1000)*E1642)*B1642</f>
        <v>0</v>
      </c>
    </row>
    <row r="1643" customFormat="false" ht="12.75" hidden="false" customHeight="false" outlineLevel="0" collapsed="false">
      <c r="A1643" s="152" t="n">
        <v>41721</v>
      </c>
      <c r="B1643" s="109"/>
      <c r="C1643" s="87" t="s">
        <v>29</v>
      </c>
      <c r="D1643" s="87" t="n">
        <v>1</v>
      </c>
      <c r="E1643" s="88" t="n">
        <v>150</v>
      </c>
      <c r="F1643" s="89" t="n">
        <f aca="false">G1643*130/1000*E1643</f>
        <v>20903</v>
      </c>
      <c r="G1643" s="100" t="n">
        <v>1071.97</v>
      </c>
      <c r="H1643" s="91" t="n">
        <v>1000</v>
      </c>
      <c r="I1643" s="92" t="s">
        <v>1430</v>
      </c>
      <c r="J1643" s="87"/>
      <c r="K1643" s="94" t="s">
        <v>1746</v>
      </c>
      <c r="L1643" s="95" t="s">
        <v>97</v>
      </c>
      <c r="M1643" s="228" t="n">
        <v>116</v>
      </c>
      <c r="N1643" s="97" t="n">
        <f aca="false">(((D1643*G1643)/1000)*E1643)*B1643</f>
        <v>0</v>
      </c>
    </row>
    <row r="1644" customFormat="false" ht="12.75" hidden="false" customHeight="false" outlineLevel="0" collapsed="false">
      <c r="A1644" s="160" t="n">
        <v>41722</v>
      </c>
      <c r="B1644" s="109"/>
      <c r="C1644" s="99" t="s">
        <v>29</v>
      </c>
      <c r="D1644" s="99" t="n">
        <v>1</v>
      </c>
      <c r="E1644" s="146" t="n">
        <v>150</v>
      </c>
      <c r="F1644" s="89" t="n">
        <f aca="false">G1644*130/1000*E1644</f>
        <v>12166</v>
      </c>
      <c r="G1644" s="100" t="n">
        <v>623.9</v>
      </c>
      <c r="H1644" s="91" t="n">
        <v>1000</v>
      </c>
      <c r="I1644" s="92" t="s">
        <v>1430</v>
      </c>
      <c r="J1644" s="99"/>
      <c r="K1644" s="102" t="s">
        <v>1747</v>
      </c>
      <c r="L1644" s="136" t="s">
        <v>1119</v>
      </c>
      <c r="M1644" s="228" t="n">
        <v>116</v>
      </c>
      <c r="N1644" s="97" t="n">
        <f aca="false">(((D1644*G1644)/1000)*E1644)*B1644</f>
        <v>0</v>
      </c>
    </row>
    <row r="1645" customFormat="false" ht="12.75" hidden="false" customHeight="false" outlineLevel="0" collapsed="false">
      <c r="A1645" s="160" t="n">
        <v>41723</v>
      </c>
      <c r="B1645" s="109"/>
      <c r="C1645" s="99" t="s">
        <v>29</v>
      </c>
      <c r="D1645" s="99" t="n">
        <v>1</v>
      </c>
      <c r="E1645" s="146" t="n">
        <v>150</v>
      </c>
      <c r="F1645" s="89" t="n">
        <f aca="false">G1645*130/1000*E1645</f>
        <v>12166</v>
      </c>
      <c r="G1645" s="100" t="n">
        <v>623.9</v>
      </c>
      <c r="H1645" s="91" t="n">
        <v>1000</v>
      </c>
      <c r="I1645" s="92" t="s">
        <v>1430</v>
      </c>
      <c r="J1645" s="99"/>
      <c r="K1645" s="102" t="s">
        <v>1748</v>
      </c>
      <c r="L1645" s="136" t="s">
        <v>1119</v>
      </c>
      <c r="M1645" s="228" t="n">
        <v>116</v>
      </c>
      <c r="N1645" s="97" t="n">
        <f aca="false">(((D1645*G1645)/1000)*E1645)*B1645</f>
        <v>0</v>
      </c>
    </row>
    <row r="1646" customFormat="false" ht="12.75" hidden="false" customHeight="false" outlineLevel="0" collapsed="false">
      <c r="A1646" s="160" t="n">
        <v>41724</v>
      </c>
      <c r="B1646" s="109"/>
      <c r="C1646" s="99" t="s">
        <v>29</v>
      </c>
      <c r="D1646" s="99" t="n">
        <v>1</v>
      </c>
      <c r="E1646" s="146" t="n">
        <v>150</v>
      </c>
      <c r="F1646" s="89" t="n">
        <f aca="false">G1646*130/1000*E1646</f>
        <v>1905</v>
      </c>
      <c r="G1646" s="100" t="n">
        <v>97.7</v>
      </c>
      <c r="H1646" s="91" t="n">
        <v>1000</v>
      </c>
      <c r="I1646" s="92" t="s">
        <v>1430</v>
      </c>
      <c r="J1646" s="99"/>
      <c r="K1646" s="102" t="s">
        <v>1749</v>
      </c>
      <c r="L1646" s="136" t="s">
        <v>97</v>
      </c>
      <c r="M1646" s="228" t="n">
        <v>116</v>
      </c>
      <c r="N1646" s="97" t="n">
        <f aca="false">(((D1646*G1646)/1000)*E1646)*B1646</f>
        <v>0</v>
      </c>
    </row>
    <row r="1647" customFormat="false" ht="12.75" hidden="false" customHeight="false" outlineLevel="0" collapsed="false">
      <c r="A1647" s="160" t="n">
        <v>41741</v>
      </c>
      <c r="B1647" s="109"/>
      <c r="C1647" s="99" t="s">
        <v>29</v>
      </c>
      <c r="D1647" s="99" t="n">
        <v>1</v>
      </c>
      <c r="E1647" s="146" t="n">
        <v>20</v>
      </c>
      <c r="F1647" s="89" t="n">
        <f aca="false">G1647*130/1000*E1647</f>
        <v>1843</v>
      </c>
      <c r="G1647" s="100" t="n">
        <v>708.82</v>
      </c>
      <c r="H1647" s="91" t="n">
        <v>1000</v>
      </c>
      <c r="I1647" s="92" t="s">
        <v>1430</v>
      </c>
      <c r="J1647" s="99"/>
      <c r="K1647" s="102" t="s">
        <v>1524</v>
      </c>
      <c r="L1647" s="136" t="s">
        <v>390</v>
      </c>
      <c r="M1647" s="228" t="n">
        <v>116</v>
      </c>
      <c r="N1647" s="97" t="n">
        <f aca="false">(((D1647*G1647)/1000)*E1647)*B1647</f>
        <v>0</v>
      </c>
    </row>
    <row r="1648" customFormat="false" ht="12.75" hidden="false" customHeight="false" outlineLevel="0" collapsed="false">
      <c r="A1648" s="160" t="n">
        <v>41742</v>
      </c>
      <c r="B1648" s="109"/>
      <c r="C1648" s="99" t="s">
        <v>29</v>
      </c>
      <c r="D1648" s="99" t="n">
        <v>1</v>
      </c>
      <c r="E1648" s="146" t="n">
        <v>20</v>
      </c>
      <c r="F1648" s="89" t="n">
        <f aca="false">G1648*130/1000*E1648</f>
        <v>2032</v>
      </c>
      <c r="G1648" s="100" t="n">
        <v>781.52</v>
      </c>
      <c r="H1648" s="91" t="n">
        <v>1000</v>
      </c>
      <c r="I1648" s="92" t="s">
        <v>1430</v>
      </c>
      <c r="J1648" s="99"/>
      <c r="K1648" s="102" t="s">
        <v>1750</v>
      </c>
      <c r="L1648" s="136" t="s">
        <v>390</v>
      </c>
      <c r="M1648" s="228" t="n">
        <v>116</v>
      </c>
      <c r="N1648" s="97" t="n">
        <f aca="false">(((D1648*G1648)/1000)*E1648)*B1648</f>
        <v>0</v>
      </c>
    </row>
    <row r="1649" customFormat="false" ht="12.75" hidden="false" customHeight="false" outlineLevel="0" collapsed="false">
      <c r="A1649" s="160" t="n">
        <v>41743</v>
      </c>
      <c r="B1649" s="109"/>
      <c r="C1649" s="99" t="s">
        <v>29</v>
      </c>
      <c r="D1649" s="99" t="n">
        <v>1</v>
      </c>
      <c r="E1649" s="146" t="n">
        <v>20</v>
      </c>
      <c r="F1649" s="89" t="n">
        <f aca="false">G1649*130/1000*E1649</f>
        <v>2552</v>
      </c>
      <c r="G1649" s="100" t="n">
        <v>981.52</v>
      </c>
      <c r="H1649" s="91" t="n">
        <v>1000</v>
      </c>
      <c r="I1649" s="92" t="s">
        <v>1430</v>
      </c>
      <c r="J1649" s="99"/>
      <c r="K1649" s="102" t="s">
        <v>1751</v>
      </c>
      <c r="L1649" s="136" t="s">
        <v>390</v>
      </c>
      <c r="M1649" s="228" t="n">
        <v>116</v>
      </c>
      <c r="N1649" s="97" t="n">
        <f aca="false">(((D1649*G1649)/1000)*E1649)*B1649</f>
        <v>0</v>
      </c>
    </row>
    <row r="1650" customFormat="false" ht="12.75" hidden="false" customHeight="false" outlineLevel="0" collapsed="false">
      <c r="A1650" s="331" t="n">
        <v>41744</v>
      </c>
      <c r="B1650" s="109"/>
      <c r="C1650" s="329" t="s">
        <v>29</v>
      </c>
      <c r="D1650" s="329" t="n">
        <v>1</v>
      </c>
      <c r="E1650" s="340" t="n">
        <v>20</v>
      </c>
      <c r="F1650" s="89" t="n">
        <f aca="false">G1650*130/1000*E1650</f>
        <v>727</v>
      </c>
      <c r="G1650" s="333" t="n">
        <v>279.64</v>
      </c>
      <c r="H1650" s="321" t="n">
        <v>1000</v>
      </c>
      <c r="I1650" s="334" t="s">
        <v>1430</v>
      </c>
      <c r="J1650" s="329"/>
      <c r="K1650" s="336" t="s">
        <v>1752</v>
      </c>
      <c r="L1650" s="337" t="s">
        <v>390</v>
      </c>
      <c r="M1650" s="338" t="n">
        <v>116</v>
      </c>
      <c r="N1650" s="97" t="n">
        <f aca="false">(((D1650*G1650)/1000)*E1650)*B1650</f>
        <v>0</v>
      </c>
    </row>
    <row r="1651" customFormat="false" ht="12.75" hidden="false" customHeight="false" outlineLevel="0" collapsed="false">
      <c r="A1651" s="160" t="n">
        <v>41761</v>
      </c>
      <c r="B1651" s="109"/>
      <c r="C1651" s="99" t="s">
        <v>29</v>
      </c>
      <c r="D1651" s="99" t="n">
        <v>1</v>
      </c>
      <c r="E1651" s="146" t="n">
        <v>15</v>
      </c>
      <c r="F1651" s="89" t="n">
        <f aca="false">G1651*130/1000*E1651</f>
        <v>2337</v>
      </c>
      <c r="G1651" s="100" t="n">
        <v>1198.33</v>
      </c>
      <c r="H1651" s="91" t="n">
        <v>1000</v>
      </c>
      <c r="I1651" s="92" t="s">
        <v>1430</v>
      </c>
      <c r="J1651" s="99"/>
      <c r="K1651" s="102" t="s">
        <v>1753</v>
      </c>
      <c r="L1651" s="136" t="s">
        <v>672</v>
      </c>
      <c r="M1651" s="228" t="n">
        <v>116</v>
      </c>
      <c r="N1651" s="97" t="n">
        <f aca="false">(((D1651*G1651)/1000)*E1651)*B1651</f>
        <v>0</v>
      </c>
    </row>
    <row r="1652" customFormat="false" ht="12.75" hidden="false" customHeight="false" outlineLevel="0" collapsed="false">
      <c r="A1652" s="160" t="n">
        <v>41762</v>
      </c>
      <c r="B1652" s="109"/>
      <c r="C1652" s="99" t="s">
        <v>29</v>
      </c>
      <c r="D1652" s="99" t="n">
        <v>1</v>
      </c>
      <c r="E1652" s="146" t="n">
        <v>15</v>
      </c>
      <c r="F1652" s="89" t="n">
        <f aca="false">G1652*130/1000*E1652</f>
        <v>3443</v>
      </c>
      <c r="G1652" s="100" t="n">
        <v>1765.58</v>
      </c>
      <c r="H1652" s="91" t="n">
        <v>1000</v>
      </c>
      <c r="I1652" s="92" t="s">
        <v>1430</v>
      </c>
      <c r="J1652" s="99"/>
      <c r="K1652" s="102" t="s">
        <v>1754</v>
      </c>
      <c r="L1652" s="136" t="s">
        <v>672</v>
      </c>
      <c r="M1652" s="228" t="n">
        <v>116</v>
      </c>
      <c r="N1652" s="97" t="n">
        <f aca="false">(((D1652*G1652)/1000)*E1652)*B1652</f>
        <v>0</v>
      </c>
    </row>
    <row r="1653" customFormat="false" ht="12.75" hidden="false" customHeight="false" outlineLevel="0" collapsed="false">
      <c r="A1653" s="160" t="n">
        <v>41763</v>
      </c>
      <c r="B1653" s="109"/>
      <c r="C1653" s="99" t="s">
        <v>29</v>
      </c>
      <c r="D1653" s="99" t="n">
        <v>1</v>
      </c>
      <c r="E1653" s="146" t="n">
        <v>15</v>
      </c>
      <c r="F1653" s="89" t="n">
        <f aca="false">G1653*130/1000*E1653</f>
        <v>2337</v>
      </c>
      <c r="G1653" s="100" t="n">
        <v>1198.33</v>
      </c>
      <c r="H1653" s="91" t="n">
        <v>1000</v>
      </c>
      <c r="I1653" s="92" t="s">
        <v>1430</v>
      </c>
      <c r="J1653" s="99"/>
      <c r="K1653" s="102" t="s">
        <v>1755</v>
      </c>
      <c r="L1653" s="136" t="s">
        <v>672</v>
      </c>
      <c r="M1653" s="228" t="n">
        <v>116</v>
      </c>
      <c r="N1653" s="97" t="n">
        <f aca="false">(((D1653*G1653)/1000)*E1653)*B1653</f>
        <v>0</v>
      </c>
    </row>
    <row r="1654" customFormat="false" ht="12.75" hidden="false" customHeight="false" outlineLevel="0" collapsed="false">
      <c r="A1654" s="160" t="n">
        <v>41764</v>
      </c>
      <c r="B1654" s="109"/>
      <c r="C1654" s="118" t="s">
        <v>29</v>
      </c>
      <c r="D1654" s="118" t="n">
        <v>1</v>
      </c>
      <c r="E1654" s="153" t="n">
        <v>15</v>
      </c>
      <c r="F1654" s="89" t="n">
        <f aca="false">G1654*130/1000*E1654</f>
        <v>3864</v>
      </c>
      <c r="G1654" s="119" t="n">
        <v>1981.41</v>
      </c>
      <c r="H1654" s="113" t="n">
        <v>1000</v>
      </c>
      <c r="I1654" s="114" t="s">
        <v>1430</v>
      </c>
      <c r="J1654" s="118"/>
      <c r="K1654" s="121" t="s">
        <v>1756</v>
      </c>
      <c r="L1654" s="132" t="s">
        <v>672</v>
      </c>
      <c r="M1654" s="228" t="n">
        <v>116</v>
      </c>
      <c r="N1654" s="97" t="n">
        <f aca="false">(((D1654*G1654)/1000)*E1654)*B1654</f>
        <v>0</v>
      </c>
    </row>
    <row r="1655" customFormat="false" ht="12.75" hidden="false" customHeight="false" outlineLevel="0" collapsed="false">
      <c r="A1655" s="331" t="n">
        <v>41771</v>
      </c>
      <c r="B1655" s="109"/>
      <c r="C1655" s="329" t="s">
        <v>29</v>
      </c>
      <c r="D1655" s="329" t="n">
        <v>1</v>
      </c>
      <c r="E1655" s="340" t="n">
        <v>15</v>
      </c>
      <c r="F1655" s="89" t="n">
        <f aca="false">G1655*130/1000*E1655</f>
        <v>2337</v>
      </c>
      <c r="G1655" s="333" t="n">
        <v>1198.33</v>
      </c>
      <c r="H1655" s="321" t="n">
        <v>1000</v>
      </c>
      <c r="I1655" s="334" t="s">
        <v>1430</v>
      </c>
      <c r="J1655" s="329"/>
      <c r="K1655" s="336" t="s">
        <v>1755</v>
      </c>
      <c r="L1655" s="337" t="s">
        <v>390</v>
      </c>
      <c r="M1655" s="338" t="n">
        <v>116</v>
      </c>
      <c r="N1655" s="97" t="n">
        <f aca="false">(((D1655*G1655)/1000)*E1655)*B1655</f>
        <v>0</v>
      </c>
    </row>
    <row r="1656" customFormat="false" ht="12.75" hidden="false" customHeight="false" outlineLevel="0" collapsed="false">
      <c r="A1656" s="160" t="n">
        <v>41772</v>
      </c>
      <c r="B1656" s="109"/>
      <c r="C1656" s="99" t="s">
        <v>29</v>
      </c>
      <c r="D1656" s="99" t="n">
        <v>1</v>
      </c>
      <c r="E1656" s="146" t="n">
        <v>15</v>
      </c>
      <c r="F1656" s="89" t="n">
        <f aca="false">G1656*130/1000*E1656</f>
        <v>4339</v>
      </c>
      <c r="G1656" s="100" t="n">
        <v>2225.3</v>
      </c>
      <c r="H1656" s="91" t="n">
        <v>1000</v>
      </c>
      <c r="I1656" s="92" t="s">
        <v>1430</v>
      </c>
      <c r="J1656" s="99"/>
      <c r="K1656" s="102" t="s">
        <v>1757</v>
      </c>
      <c r="L1656" s="136" t="s">
        <v>390</v>
      </c>
      <c r="M1656" s="228" t="n">
        <v>116</v>
      </c>
      <c r="N1656" s="97" t="n">
        <f aca="false">(((D1656*G1656)/1000)*E1656)*B1656</f>
        <v>0</v>
      </c>
    </row>
    <row r="1657" customFormat="false" ht="12.75" hidden="false" customHeight="false" outlineLevel="0" collapsed="false">
      <c r="A1657" s="160" t="n">
        <v>41773</v>
      </c>
      <c r="B1657" s="109"/>
      <c r="C1657" s="99" t="s">
        <v>29</v>
      </c>
      <c r="D1657" s="99" t="n">
        <v>1</v>
      </c>
      <c r="E1657" s="146" t="n">
        <v>15</v>
      </c>
      <c r="F1657" s="89" t="n">
        <f aca="false">G1657*130/1000*E1657</f>
        <v>2353</v>
      </c>
      <c r="G1657" s="100" t="n">
        <v>1206.64</v>
      </c>
      <c r="H1657" s="91" t="n">
        <v>1000</v>
      </c>
      <c r="I1657" s="92" t="s">
        <v>1430</v>
      </c>
      <c r="J1657" s="99"/>
      <c r="K1657" s="102" t="s">
        <v>1758</v>
      </c>
      <c r="L1657" s="136" t="s">
        <v>672</v>
      </c>
      <c r="M1657" s="228" t="n">
        <v>116</v>
      </c>
      <c r="N1657" s="97" t="n">
        <f aca="false">(((D1657*G1657)/1000)*E1657)*B1657</f>
        <v>0</v>
      </c>
    </row>
    <row r="1658" customFormat="false" ht="12.75" hidden="false" customHeight="false" outlineLevel="0" collapsed="false">
      <c r="A1658" s="160" t="n">
        <v>41774</v>
      </c>
      <c r="B1658" s="109"/>
      <c r="C1658" s="99" t="s">
        <v>29</v>
      </c>
      <c r="D1658" s="99" t="n">
        <v>1</v>
      </c>
      <c r="E1658" s="146" t="n">
        <v>15</v>
      </c>
      <c r="F1658" s="89" t="n">
        <f aca="false">G1658*130/1000*E1658</f>
        <v>4059</v>
      </c>
      <c r="G1658" s="100" t="n">
        <v>2081.41</v>
      </c>
      <c r="H1658" s="91" t="n">
        <v>1000</v>
      </c>
      <c r="I1658" s="92" t="s">
        <v>1430</v>
      </c>
      <c r="J1658" s="99"/>
      <c r="K1658" s="102" t="s">
        <v>1759</v>
      </c>
      <c r="L1658" s="136" t="s">
        <v>1064</v>
      </c>
      <c r="M1658" s="228" t="n">
        <v>116</v>
      </c>
      <c r="N1658" s="97" t="n">
        <f aca="false">(((D1658*G1658)/1000)*E1658)*B1658</f>
        <v>0</v>
      </c>
    </row>
    <row r="1659" customFormat="false" ht="12.75" hidden="false" customHeight="false" outlineLevel="0" collapsed="false">
      <c r="A1659" s="152" t="n">
        <v>41801</v>
      </c>
      <c r="B1659" s="156"/>
      <c r="C1659" s="87" t="s">
        <v>29</v>
      </c>
      <c r="D1659" s="87" t="n">
        <v>1</v>
      </c>
      <c r="E1659" s="88" t="n">
        <v>10</v>
      </c>
      <c r="F1659" s="89" t="n">
        <f aca="false">G1659*130/1000*E1659</f>
        <v>3575</v>
      </c>
      <c r="G1659" s="90" t="n">
        <v>2750.38</v>
      </c>
      <c r="H1659" s="91" t="n">
        <v>1000</v>
      </c>
      <c r="I1659" s="92" t="s">
        <v>1430</v>
      </c>
      <c r="J1659" s="93"/>
      <c r="K1659" s="94" t="s">
        <v>1760</v>
      </c>
      <c r="L1659" s="95" t="s">
        <v>630</v>
      </c>
      <c r="M1659" s="135" t="n">
        <v>117</v>
      </c>
      <c r="N1659" s="97" t="n">
        <f aca="false">(((D1659*G1659)/1000)*E1659)*B1659</f>
        <v>0</v>
      </c>
    </row>
    <row r="1660" customFormat="false" ht="12.75" hidden="false" customHeight="false" outlineLevel="0" collapsed="false">
      <c r="A1660" s="160" t="n">
        <v>41802</v>
      </c>
      <c r="B1660" s="156"/>
      <c r="C1660" s="99" t="s">
        <v>29</v>
      </c>
      <c r="D1660" s="99" t="n">
        <v>1</v>
      </c>
      <c r="E1660" s="146" t="n">
        <v>10</v>
      </c>
      <c r="F1660" s="89" t="n">
        <f aca="false">G1660*130/1000*E1660</f>
        <v>3856</v>
      </c>
      <c r="G1660" s="100" t="n">
        <v>2966.21</v>
      </c>
      <c r="H1660" s="91" t="n">
        <v>1000</v>
      </c>
      <c r="I1660" s="92" t="s">
        <v>1430</v>
      </c>
      <c r="J1660" s="101"/>
      <c r="K1660" s="102" t="s">
        <v>1761</v>
      </c>
      <c r="L1660" s="136" t="s">
        <v>630</v>
      </c>
      <c r="M1660" s="135" t="n">
        <v>117</v>
      </c>
      <c r="N1660" s="97" t="n">
        <f aca="false">(((D1660*G1660)/1000)*E1660)*B1660</f>
        <v>0</v>
      </c>
    </row>
    <row r="1661" customFormat="false" ht="12.75" hidden="false" customHeight="false" outlineLevel="0" collapsed="false">
      <c r="A1661" s="160" t="n">
        <v>41803</v>
      </c>
      <c r="B1661" s="156"/>
      <c r="C1661" s="99" t="s">
        <v>29</v>
      </c>
      <c r="D1661" s="99" t="n">
        <v>1</v>
      </c>
      <c r="E1661" s="146" t="n">
        <v>10</v>
      </c>
      <c r="F1661" s="89" t="n">
        <f aca="false">G1661*130/1000*E1661</f>
        <v>3319</v>
      </c>
      <c r="G1661" s="100" t="n">
        <v>2552.74</v>
      </c>
      <c r="H1661" s="91" t="n">
        <v>1000</v>
      </c>
      <c r="I1661" s="92" t="s">
        <v>1430</v>
      </c>
      <c r="J1661" s="357"/>
      <c r="K1661" s="102" t="s">
        <v>1762</v>
      </c>
      <c r="L1661" s="136" t="s">
        <v>630</v>
      </c>
      <c r="M1661" s="135" t="n">
        <v>117</v>
      </c>
      <c r="N1661" s="97" t="n">
        <f aca="false">(((D1661*G1661)/1000)*E1661)*B1661</f>
        <v>0</v>
      </c>
    </row>
    <row r="1662" customFormat="false" ht="12.75" hidden="false" customHeight="false" outlineLevel="0" collapsed="false">
      <c r="A1662" s="160" t="n">
        <v>41804</v>
      </c>
      <c r="B1662" s="156"/>
      <c r="C1662" s="99" t="s">
        <v>29</v>
      </c>
      <c r="D1662" s="99" t="n">
        <v>1</v>
      </c>
      <c r="E1662" s="146" t="n">
        <v>10</v>
      </c>
      <c r="F1662" s="89" t="n">
        <f aca="false">G1662*130/1000*E1662</f>
        <v>3426</v>
      </c>
      <c r="G1662" s="100" t="n">
        <v>2635.23</v>
      </c>
      <c r="H1662" s="91" t="n">
        <v>1000</v>
      </c>
      <c r="I1662" s="92" t="s">
        <v>1430</v>
      </c>
      <c r="J1662" s="101"/>
      <c r="K1662" s="102" t="s">
        <v>1763</v>
      </c>
      <c r="L1662" s="136" t="s">
        <v>630</v>
      </c>
      <c r="M1662" s="135" t="n">
        <v>117</v>
      </c>
      <c r="N1662" s="97" t="n">
        <f aca="false">(((D1662*G1662)/1000)*E1662)*B1662</f>
        <v>0</v>
      </c>
    </row>
    <row r="1663" customFormat="false" ht="12.75" hidden="false" customHeight="false" outlineLevel="0" collapsed="false">
      <c r="A1663" s="160" t="n">
        <v>41811</v>
      </c>
      <c r="B1663" s="156"/>
      <c r="C1663" s="99" t="s">
        <v>29</v>
      </c>
      <c r="D1663" s="99" t="n">
        <v>1</v>
      </c>
      <c r="E1663" s="146" t="n">
        <v>10</v>
      </c>
      <c r="F1663" s="89" t="n">
        <f aca="false">G1663*130/1000*E1663</f>
        <v>4230</v>
      </c>
      <c r="G1663" s="100" t="n">
        <v>3253.98</v>
      </c>
      <c r="H1663" s="91" t="n">
        <v>1000</v>
      </c>
      <c r="I1663" s="92" t="s">
        <v>1430</v>
      </c>
      <c r="J1663" s="101"/>
      <c r="K1663" s="102" t="s">
        <v>1764</v>
      </c>
      <c r="L1663" s="136" t="s">
        <v>630</v>
      </c>
      <c r="M1663" s="135" t="n">
        <v>117</v>
      </c>
      <c r="N1663" s="97" t="n">
        <f aca="false">(((D1663*G1663)/1000)*E1663)*B1663</f>
        <v>0</v>
      </c>
    </row>
    <row r="1664" customFormat="false" ht="12.75" hidden="false" customHeight="false" outlineLevel="0" collapsed="false">
      <c r="A1664" s="160" t="n">
        <v>41812</v>
      </c>
      <c r="B1664" s="156"/>
      <c r="C1664" s="99" t="s">
        <v>29</v>
      </c>
      <c r="D1664" s="99" t="n">
        <v>1</v>
      </c>
      <c r="E1664" s="146" t="n">
        <v>10</v>
      </c>
      <c r="F1664" s="89" t="n">
        <f aca="false">G1664*130/1000*E1664</f>
        <v>4043</v>
      </c>
      <c r="G1664" s="100" t="n">
        <v>3110.1</v>
      </c>
      <c r="H1664" s="91" t="n">
        <v>1000</v>
      </c>
      <c r="I1664" s="92" t="s">
        <v>1430</v>
      </c>
      <c r="J1664" s="101"/>
      <c r="K1664" s="102" t="s">
        <v>1765</v>
      </c>
      <c r="L1664" s="136" t="s">
        <v>630</v>
      </c>
      <c r="M1664" s="135" t="n">
        <v>117</v>
      </c>
      <c r="N1664" s="97" t="n">
        <f aca="false">(((D1664*G1664)/1000)*E1664)*B1664</f>
        <v>0</v>
      </c>
    </row>
    <row r="1665" customFormat="false" ht="12.75" hidden="false" customHeight="false" outlineLevel="0" collapsed="false">
      <c r="A1665" s="160" t="n">
        <v>41813</v>
      </c>
      <c r="B1665" s="156"/>
      <c r="C1665" s="99" t="s">
        <v>29</v>
      </c>
      <c r="D1665" s="99" t="n">
        <v>1</v>
      </c>
      <c r="E1665" s="146" t="n">
        <v>10</v>
      </c>
      <c r="F1665" s="89" t="n">
        <f aca="false">G1665*130/1000*E1665</f>
        <v>3856</v>
      </c>
      <c r="G1665" s="100" t="n">
        <v>2966.21</v>
      </c>
      <c r="H1665" s="91" t="n">
        <v>1000</v>
      </c>
      <c r="I1665" s="92" t="s">
        <v>1430</v>
      </c>
      <c r="J1665" s="101"/>
      <c r="K1665" s="102" t="s">
        <v>1766</v>
      </c>
      <c r="L1665" s="136" t="s">
        <v>630</v>
      </c>
      <c r="M1665" s="135" t="n">
        <v>117</v>
      </c>
      <c r="N1665" s="97" t="n">
        <f aca="false">(((D1665*G1665)/1000)*E1665)*B1665</f>
        <v>0</v>
      </c>
    </row>
    <row r="1666" customFormat="false" ht="12.75" hidden="false" customHeight="false" outlineLevel="0" collapsed="false">
      <c r="A1666" s="160" t="n">
        <v>41814</v>
      </c>
      <c r="B1666" s="156"/>
      <c r="C1666" s="99" t="s">
        <v>29</v>
      </c>
      <c r="D1666" s="99" t="n">
        <v>1</v>
      </c>
      <c r="E1666" s="146" t="n">
        <v>10</v>
      </c>
      <c r="F1666" s="89" t="n">
        <f aca="false">G1666*130/1000*E1666</f>
        <v>4002</v>
      </c>
      <c r="G1666" s="100" t="n">
        <v>3078.15</v>
      </c>
      <c r="H1666" s="91" t="n">
        <v>1000</v>
      </c>
      <c r="I1666" s="92" t="s">
        <v>1430</v>
      </c>
      <c r="J1666" s="101"/>
      <c r="K1666" s="102" t="s">
        <v>1767</v>
      </c>
      <c r="L1666" s="136" t="s">
        <v>630</v>
      </c>
      <c r="M1666" s="135" t="n">
        <v>117</v>
      </c>
      <c r="N1666" s="97" t="n">
        <f aca="false">(((D1666*G1666)/1000)*E1666)*B1666</f>
        <v>0</v>
      </c>
    </row>
    <row r="1667" customFormat="false" ht="12.75" hidden="false" customHeight="false" outlineLevel="0" collapsed="false">
      <c r="A1667" s="160" t="n">
        <v>41821</v>
      </c>
      <c r="B1667" s="156"/>
      <c r="C1667" s="99" t="s">
        <v>29</v>
      </c>
      <c r="D1667" s="99" t="n">
        <v>1</v>
      </c>
      <c r="E1667" s="146" t="n">
        <v>10</v>
      </c>
      <c r="F1667" s="89" t="n">
        <f aca="false">G1667*130/1000*E1667</f>
        <v>3319</v>
      </c>
      <c r="G1667" s="100" t="n">
        <v>2552.74</v>
      </c>
      <c r="H1667" s="91" t="n">
        <v>1000</v>
      </c>
      <c r="I1667" s="92" t="s">
        <v>1430</v>
      </c>
      <c r="J1667" s="101"/>
      <c r="K1667" s="102" t="s">
        <v>1768</v>
      </c>
      <c r="L1667" s="136" t="s">
        <v>630</v>
      </c>
      <c r="M1667" s="228" t="n">
        <v>117</v>
      </c>
      <c r="N1667" s="97" t="n">
        <f aca="false">(((D1667*G1667)/1000)*E1667)*B1667</f>
        <v>0</v>
      </c>
    </row>
    <row r="1668" customFormat="false" ht="12.75" hidden="false" customHeight="false" outlineLevel="0" collapsed="false">
      <c r="A1668" s="160" t="n">
        <v>41822</v>
      </c>
      <c r="B1668" s="156"/>
      <c r="C1668" s="99" t="s">
        <v>29</v>
      </c>
      <c r="D1668" s="99" t="n">
        <v>1</v>
      </c>
      <c r="E1668" s="146" t="n">
        <v>10</v>
      </c>
      <c r="F1668" s="89" t="n">
        <f aca="false">G1668*130/1000*E1668</f>
        <v>4043</v>
      </c>
      <c r="G1668" s="100" t="n">
        <v>3110.1</v>
      </c>
      <c r="H1668" s="91" t="n">
        <v>1000</v>
      </c>
      <c r="I1668" s="92" t="s">
        <v>1430</v>
      </c>
      <c r="J1668" s="101"/>
      <c r="K1668" s="102" t="s">
        <v>1769</v>
      </c>
      <c r="L1668" s="136" t="s">
        <v>630</v>
      </c>
      <c r="M1668" s="228" t="n">
        <v>117</v>
      </c>
      <c r="N1668" s="97" t="n">
        <f aca="false">(((D1668*G1668)/1000)*E1668)*B1668</f>
        <v>0</v>
      </c>
    </row>
    <row r="1669" customFormat="false" ht="12.75" hidden="false" customHeight="false" outlineLevel="0" collapsed="false">
      <c r="A1669" s="331" t="n">
        <v>41823</v>
      </c>
      <c r="B1669" s="156"/>
      <c r="C1669" s="329" t="s">
        <v>29</v>
      </c>
      <c r="D1669" s="329" t="n">
        <v>1</v>
      </c>
      <c r="E1669" s="340" t="n">
        <v>10</v>
      </c>
      <c r="F1669" s="89" t="n">
        <f aca="false">G1669*130/1000*E1669</f>
        <v>3413</v>
      </c>
      <c r="G1669" s="333" t="n">
        <v>2625.23</v>
      </c>
      <c r="H1669" s="321" t="n">
        <v>1000</v>
      </c>
      <c r="I1669" s="334" t="s">
        <v>1430</v>
      </c>
      <c r="J1669" s="335"/>
      <c r="K1669" s="336" t="s">
        <v>1770</v>
      </c>
      <c r="L1669" s="337" t="s">
        <v>630</v>
      </c>
      <c r="M1669" s="338" t="n">
        <v>117</v>
      </c>
      <c r="N1669" s="97" t="n">
        <f aca="false">(((D1669*G1669)/1000)*E1669)*B1669</f>
        <v>0</v>
      </c>
    </row>
    <row r="1670" customFormat="false" ht="12.75" hidden="false" customHeight="false" outlineLevel="0" collapsed="false">
      <c r="A1670" s="344" t="n">
        <v>41824</v>
      </c>
      <c r="B1670" s="156"/>
      <c r="C1670" s="149" t="s">
        <v>29</v>
      </c>
      <c r="D1670" s="149" t="n">
        <v>1</v>
      </c>
      <c r="E1670" s="215" t="n">
        <v>10</v>
      </c>
      <c r="F1670" s="89" t="n">
        <f aca="false">G1670*130/1000*E1670</f>
        <v>3950</v>
      </c>
      <c r="G1670" s="169" t="n">
        <v>3038.15</v>
      </c>
      <c r="H1670" s="91" t="n">
        <v>1000</v>
      </c>
      <c r="I1670" s="92" t="s">
        <v>1430</v>
      </c>
      <c r="J1670" s="170"/>
      <c r="K1670" s="150" t="s">
        <v>1771</v>
      </c>
      <c r="L1670" s="136" t="s">
        <v>630</v>
      </c>
      <c r="M1670" s="228" t="n">
        <v>117</v>
      </c>
      <c r="N1670" s="97" t="n">
        <f aca="false">(((D1670*G1670)/1000)*E1670)*B1670</f>
        <v>0</v>
      </c>
    </row>
    <row r="1671" customFormat="false" ht="12.75" hidden="false" customHeight="false" outlineLevel="0" collapsed="false">
      <c r="A1671" s="160" t="n">
        <v>41841</v>
      </c>
      <c r="B1671" s="156"/>
      <c r="C1671" s="99" t="s">
        <v>29</v>
      </c>
      <c r="D1671" s="99" t="n">
        <v>1</v>
      </c>
      <c r="E1671" s="146" t="n">
        <v>10</v>
      </c>
      <c r="F1671" s="89" t="n">
        <f aca="false">G1671*130/1000*E1671</f>
        <v>4324</v>
      </c>
      <c r="G1671" s="100" t="n">
        <v>3325.93</v>
      </c>
      <c r="H1671" s="91" t="n">
        <v>1000</v>
      </c>
      <c r="I1671" s="92" t="s">
        <v>1430</v>
      </c>
      <c r="J1671" s="101" t="s">
        <v>60</v>
      </c>
      <c r="K1671" s="102" t="s">
        <v>1772</v>
      </c>
      <c r="L1671" s="136" t="s">
        <v>630</v>
      </c>
      <c r="M1671" s="135" t="n">
        <v>117</v>
      </c>
      <c r="N1671" s="97" t="n">
        <f aca="false">(((D1671*G1671)/1000)*E1671)*B1671</f>
        <v>0</v>
      </c>
    </row>
    <row r="1672" customFormat="false" ht="12.75" hidden="false" customHeight="false" outlineLevel="0" collapsed="false">
      <c r="A1672" s="160" t="n">
        <v>41842</v>
      </c>
      <c r="B1672" s="156"/>
      <c r="C1672" s="99" t="s">
        <v>29</v>
      </c>
      <c r="D1672" s="99" t="n">
        <v>1</v>
      </c>
      <c r="E1672" s="146" t="n">
        <v>10</v>
      </c>
      <c r="F1672" s="89" t="n">
        <f aca="false">G1672*130/1000*E1672</f>
        <v>4417</v>
      </c>
      <c r="G1672" s="100" t="n">
        <v>3397.87</v>
      </c>
      <c r="H1672" s="91" t="n">
        <v>1000</v>
      </c>
      <c r="I1672" s="92" t="s">
        <v>1430</v>
      </c>
      <c r="J1672" s="101" t="s">
        <v>60</v>
      </c>
      <c r="K1672" s="102" t="s">
        <v>1773</v>
      </c>
      <c r="L1672" s="136" t="s">
        <v>630</v>
      </c>
      <c r="M1672" s="135" t="n">
        <v>117</v>
      </c>
      <c r="N1672" s="97" t="n">
        <f aca="false">(((D1672*G1672)/1000)*E1672)*B1672</f>
        <v>0</v>
      </c>
    </row>
    <row r="1673" customFormat="false" ht="12.75" hidden="false" customHeight="false" outlineLevel="0" collapsed="false">
      <c r="A1673" s="160" t="n">
        <v>41843</v>
      </c>
      <c r="B1673" s="156"/>
      <c r="C1673" s="99" t="s">
        <v>29</v>
      </c>
      <c r="D1673" s="99" t="n">
        <v>1</v>
      </c>
      <c r="E1673" s="146" t="n">
        <v>10</v>
      </c>
      <c r="F1673" s="89" t="n">
        <f aca="false">G1673*130/1000*E1673</f>
        <v>4230</v>
      </c>
      <c r="G1673" s="100" t="n">
        <v>3253.98</v>
      </c>
      <c r="H1673" s="91" t="n">
        <v>1000</v>
      </c>
      <c r="I1673" s="92" t="s">
        <v>1430</v>
      </c>
      <c r="J1673" s="101" t="s">
        <v>60</v>
      </c>
      <c r="K1673" s="102" t="s">
        <v>1774</v>
      </c>
      <c r="L1673" s="136" t="s">
        <v>630</v>
      </c>
      <c r="M1673" s="135" t="n">
        <v>117</v>
      </c>
      <c r="N1673" s="97" t="n">
        <f aca="false">(((D1673*G1673)/1000)*E1673)*B1673</f>
        <v>0</v>
      </c>
    </row>
    <row r="1674" customFormat="false" ht="12.75" hidden="false" customHeight="false" outlineLevel="0" collapsed="false">
      <c r="A1674" s="160" t="n">
        <v>41844</v>
      </c>
      <c r="B1674" s="156"/>
      <c r="C1674" s="99" t="s">
        <v>29</v>
      </c>
      <c r="D1674" s="99" t="n">
        <v>1</v>
      </c>
      <c r="E1674" s="146" t="n">
        <v>10</v>
      </c>
      <c r="F1674" s="89" t="n">
        <f aca="false">G1674*130/1000*E1674</f>
        <v>4511</v>
      </c>
      <c r="G1674" s="100" t="n">
        <v>3469.82</v>
      </c>
      <c r="H1674" s="91" t="n">
        <v>1000</v>
      </c>
      <c r="I1674" s="92" t="s">
        <v>1430</v>
      </c>
      <c r="J1674" s="101" t="s">
        <v>60</v>
      </c>
      <c r="K1674" s="102" t="s">
        <v>1775</v>
      </c>
      <c r="L1674" s="136" t="s">
        <v>630</v>
      </c>
      <c r="M1674" s="135" t="n">
        <v>117</v>
      </c>
      <c r="N1674" s="97" t="n">
        <f aca="false">(((D1674*G1674)/1000)*E1674)*B1674</f>
        <v>0</v>
      </c>
    </row>
    <row r="1675" customFormat="false" ht="12.75" hidden="false" customHeight="false" outlineLevel="0" collapsed="false">
      <c r="A1675" s="160" t="n">
        <v>41851</v>
      </c>
      <c r="B1675" s="156"/>
      <c r="C1675" s="99" t="s">
        <v>29</v>
      </c>
      <c r="D1675" s="99" t="n">
        <v>1</v>
      </c>
      <c r="E1675" s="146" t="n">
        <v>10</v>
      </c>
      <c r="F1675" s="89" t="n">
        <f aca="false">G1675*130/1000*E1675</f>
        <v>3669</v>
      </c>
      <c r="G1675" s="100" t="n">
        <v>2822.32</v>
      </c>
      <c r="H1675" s="91" t="n">
        <v>1000</v>
      </c>
      <c r="I1675" s="92" t="s">
        <v>1430</v>
      </c>
      <c r="J1675" s="101" t="s">
        <v>60</v>
      </c>
      <c r="K1675" s="102" t="s">
        <v>1776</v>
      </c>
      <c r="L1675" s="136" t="s">
        <v>630</v>
      </c>
      <c r="M1675" s="135" t="n">
        <v>118</v>
      </c>
      <c r="N1675" s="97" t="n">
        <f aca="false">(((D1675*G1675)/1000)*E1675)*B1675</f>
        <v>0</v>
      </c>
    </row>
    <row r="1676" customFormat="false" ht="12.75" hidden="false" customHeight="false" outlineLevel="0" collapsed="false">
      <c r="A1676" s="160" t="n">
        <v>41852</v>
      </c>
      <c r="B1676" s="156"/>
      <c r="C1676" s="99" t="s">
        <v>29</v>
      </c>
      <c r="D1676" s="99" t="n">
        <v>1</v>
      </c>
      <c r="E1676" s="146" t="n">
        <v>10</v>
      </c>
      <c r="F1676" s="89" t="n">
        <f aca="false">G1676*130/1000*E1676</f>
        <v>4417</v>
      </c>
      <c r="G1676" s="100" t="n">
        <v>3397.87</v>
      </c>
      <c r="H1676" s="91" t="n">
        <v>1000</v>
      </c>
      <c r="I1676" s="92" t="s">
        <v>1430</v>
      </c>
      <c r="J1676" s="101" t="s">
        <v>60</v>
      </c>
      <c r="K1676" s="102" t="s">
        <v>1777</v>
      </c>
      <c r="L1676" s="136" t="s">
        <v>630</v>
      </c>
      <c r="M1676" s="135" t="n">
        <v>118</v>
      </c>
      <c r="N1676" s="97" t="n">
        <f aca="false">(((D1676*G1676)/1000)*E1676)*B1676</f>
        <v>0</v>
      </c>
    </row>
    <row r="1677" customFormat="false" ht="12.75" hidden="false" customHeight="false" outlineLevel="0" collapsed="false">
      <c r="A1677" s="160" t="n">
        <v>41853</v>
      </c>
      <c r="B1677" s="156"/>
      <c r="C1677" s="99" t="s">
        <v>29</v>
      </c>
      <c r="D1677" s="99" t="n">
        <v>1</v>
      </c>
      <c r="E1677" s="146" t="n">
        <v>10</v>
      </c>
      <c r="F1677" s="89" t="n">
        <f aca="false">G1677*130/1000*E1677</f>
        <v>3856</v>
      </c>
      <c r="G1677" s="100" t="n">
        <v>2966.21</v>
      </c>
      <c r="H1677" s="91" t="n">
        <v>1000</v>
      </c>
      <c r="I1677" s="92" t="s">
        <v>1430</v>
      </c>
      <c r="J1677" s="101" t="s">
        <v>60</v>
      </c>
      <c r="K1677" s="102" t="s">
        <v>1778</v>
      </c>
      <c r="L1677" s="136" t="s">
        <v>630</v>
      </c>
      <c r="M1677" s="135" t="n">
        <v>118</v>
      </c>
      <c r="N1677" s="97" t="n">
        <f aca="false">(((D1677*G1677)/1000)*E1677)*B1677</f>
        <v>0</v>
      </c>
    </row>
    <row r="1678" customFormat="false" ht="12.75" hidden="false" customHeight="false" outlineLevel="0" collapsed="false">
      <c r="A1678" s="160" t="n">
        <v>41854</v>
      </c>
      <c r="B1678" s="156"/>
      <c r="C1678" s="99" t="s">
        <v>29</v>
      </c>
      <c r="D1678" s="99" t="n">
        <v>1</v>
      </c>
      <c r="E1678" s="146" t="n">
        <v>10</v>
      </c>
      <c r="F1678" s="89" t="n">
        <f aca="false">G1678*130/1000*E1678</f>
        <v>4511</v>
      </c>
      <c r="G1678" s="100" t="n">
        <v>3469.82</v>
      </c>
      <c r="H1678" s="91" t="n">
        <v>1000</v>
      </c>
      <c r="I1678" s="92" t="s">
        <v>1430</v>
      </c>
      <c r="J1678" s="101" t="s">
        <v>60</v>
      </c>
      <c r="K1678" s="102" t="s">
        <v>1779</v>
      </c>
      <c r="L1678" s="136" t="s">
        <v>630</v>
      </c>
      <c r="M1678" s="135" t="n">
        <v>118</v>
      </c>
      <c r="N1678" s="97" t="n">
        <f aca="false">(((D1678*G1678)/1000)*E1678)*B1678</f>
        <v>0</v>
      </c>
    </row>
    <row r="1679" customFormat="false" ht="12.75" hidden="false" customHeight="false" outlineLevel="0" collapsed="false">
      <c r="A1679" s="160" t="n">
        <v>42001</v>
      </c>
      <c r="B1679" s="109"/>
      <c r="C1679" s="99" t="s">
        <v>29</v>
      </c>
      <c r="D1679" s="99" t="n">
        <v>1</v>
      </c>
      <c r="E1679" s="146" t="n">
        <v>150</v>
      </c>
      <c r="F1679" s="89" t="n">
        <f aca="false">G1679*130/1000*E1679</f>
        <v>1616</v>
      </c>
      <c r="G1679" s="100" t="n">
        <v>82.86</v>
      </c>
      <c r="H1679" s="91" t="n">
        <v>1000</v>
      </c>
      <c r="I1679" s="92" t="s">
        <v>1430</v>
      </c>
      <c r="J1679" s="99"/>
      <c r="K1679" s="102" t="s">
        <v>404</v>
      </c>
      <c r="L1679" s="136" t="s">
        <v>379</v>
      </c>
      <c r="M1679" s="228" t="n">
        <v>118</v>
      </c>
      <c r="N1679" s="97" t="n">
        <f aca="false">(((D1679*G1679)/1000)*E1679)*B1679</f>
        <v>0</v>
      </c>
    </row>
    <row r="1680" customFormat="false" ht="12.75" hidden="false" customHeight="false" outlineLevel="0" collapsed="false">
      <c r="A1680" s="160" t="n">
        <v>42002</v>
      </c>
      <c r="B1680" s="109"/>
      <c r="C1680" s="99" t="s">
        <v>29</v>
      </c>
      <c r="D1680" s="99" t="n">
        <v>1</v>
      </c>
      <c r="E1680" s="146" t="n">
        <v>150</v>
      </c>
      <c r="F1680" s="89" t="n">
        <f aca="false">G1680*130/1000*E1680</f>
        <v>1616</v>
      </c>
      <c r="G1680" s="100" t="n">
        <v>82.86</v>
      </c>
      <c r="H1680" s="91" t="n">
        <v>1000</v>
      </c>
      <c r="I1680" s="92" t="s">
        <v>1430</v>
      </c>
      <c r="J1680" s="99"/>
      <c r="K1680" s="102" t="s">
        <v>1780</v>
      </c>
      <c r="L1680" s="136" t="s">
        <v>379</v>
      </c>
      <c r="M1680" s="228" t="n">
        <v>118</v>
      </c>
      <c r="N1680" s="97" t="n">
        <f aca="false">(((D1680*G1680)/1000)*E1680)*B1680</f>
        <v>0</v>
      </c>
    </row>
    <row r="1681" customFormat="false" ht="12.75" hidden="false" customHeight="false" outlineLevel="0" collapsed="false">
      <c r="A1681" s="160" t="n">
        <v>42003</v>
      </c>
      <c r="B1681" s="109"/>
      <c r="C1681" s="99" t="s">
        <v>29</v>
      </c>
      <c r="D1681" s="99" t="n">
        <v>1</v>
      </c>
      <c r="E1681" s="146" t="n">
        <v>150</v>
      </c>
      <c r="F1681" s="89" t="n">
        <f aca="false">G1681*130/1000*E1681</f>
        <v>1616</v>
      </c>
      <c r="G1681" s="100" t="n">
        <v>82.86</v>
      </c>
      <c r="H1681" s="91" t="n">
        <v>1000</v>
      </c>
      <c r="I1681" s="92" t="s">
        <v>1430</v>
      </c>
      <c r="J1681" s="99"/>
      <c r="K1681" s="102" t="s">
        <v>1781</v>
      </c>
      <c r="L1681" s="136" t="s">
        <v>379</v>
      </c>
      <c r="M1681" s="228" t="n">
        <v>118</v>
      </c>
      <c r="N1681" s="97" t="n">
        <f aca="false">(((D1681*G1681)/1000)*E1681)*B1681</f>
        <v>0</v>
      </c>
    </row>
    <row r="1682" customFormat="false" ht="12.75" hidden="false" customHeight="false" outlineLevel="0" collapsed="false">
      <c r="A1682" s="160" t="n">
        <v>42004</v>
      </c>
      <c r="B1682" s="109"/>
      <c r="C1682" s="99" t="s">
        <v>29</v>
      </c>
      <c r="D1682" s="99" t="n">
        <v>1</v>
      </c>
      <c r="E1682" s="146" t="n">
        <v>150</v>
      </c>
      <c r="F1682" s="89" t="n">
        <f aca="false">G1682*130/1000*E1682</f>
        <v>1616</v>
      </c>
      <c r="G1682" s="100" t="n">
        <v>82.86</v>
      </c>
      <c r="H1682" s="91" t="n">
        <v>1000</v>
      </c>
      <c r="I1682" s="92" t="s">
        <v>1430</v>
      </c>
      <c r="J1682" s="99"/>
      <c r="K1682" s="102" t="s">
        <v>1782</v>
      </c>
      <c r="L1682" s="136" t="s">
        <v>379</v>
      </c>
      <c r="M1682" s="228" t="n">
        <v>118</v>
      </c>
      <c r="N1682" s="97" t="n">
        <f aca="false">(((D1682*G1682)/1000)*E1682)*B1682</f>
        <v>0</v>
      </c>
    </row>
    <row r="1683" customFormat="false" ht="12.75" hidden="false" customHeight="false" outlineLevel="0" collapsed="false">
      <c r="A1683" s="160" t="n">
        <v>42011</v>
      </c>
      <c r="B1683" s="109"/>
      <c r="C1683" s="99" t="s">
        <v>29</v>
      </c>
      <c r="D1683" s="99" t="n">
        <v>1</v>
      </c>
      <c r="E1683" s="146" t="n">
        <v>100</v>
      </c>
      <c r="F1683" s="89" t="n">
        <f aca="false">G1683*130/1000*E1683</f>
        <v>3798</v>
      </c>
      <c r="G1683" s="100" t="n">
        <v>292.19</v>
      </c>
      <c r="H1683" s="91" t="n">
        <v>1000</v>
      </c>
      <c r="I1683" s="92" t="s">
        <v>1430</v>
      </c>
      <c r="J1683" s="99"/>
      <c r="K1683" s="102" t="s">
        <v>699</v>
      </c>
      <c r="L1683" s="136" t="s">
        <v>698</v>
      </c>
      <c r="M1683" s="228" t="n">
        <v>118</v>
      </c>
      <c r="N1683" s="97" t="n">
        <f aca="false">(((D1683*G1683)/1000)*E1683)*B1683</f>
        <v>0</v>
      </c>
    </row>
    <row r="1684" customFormat="false" ht="12.75" hidden="false" customHeight="false" outlineLevel="0" collapsed="false">
      <c r="A1684" s="160" t="n">
        <v>42012</v>
      </c>
      <c r="B1684" s="109"/>
      <c r="C1684" s="99" t="s">
        <v>29</v>
      </c>
      <c r="D1684" s="99" t="n">
        <v>1</v>
      </c>
      <c r="E1684" s="146" t="n">
        <v>100</v>
      </c>
      <c r="F1684" s="89" t="n">
        <f aca="false">G1684*130/1000*E1684</f>
        <v>5385</v>
      </c>
      <c r="G1684" s="100" t="n">
        <v>414.2</v>
      </c>
      <c r="H1684" s="91" t="n">
        <v>1000</v>
      </c>
      <c r="I1684" s="92" t="s">
        <v>1430</v>
      </c>
      <c r="J1684" s="99"/>
      <c r="K1684" s="163" t="s">
        <v>697</v>
      </c>
      <c r="L1684" s="136" t="s">
        <v>698</v>
      </c>
      <c r="M1684" s="228" t="n">
        <v>118</v>
      </c>
      <c r="N1684" s="97" t="n">
        <f aca="false">(((D1684*G1684)/1000)*E1684)*B1684</f>
        <v>0</v>
      </c>
    </row>
    <row r="1685" customFormat="false" ht="12.75" hidden="false" customHeight="false" outlineLevel="0" collapsed="false">
      <c r="A1685" s="160" t="n">
        <v>42013</v>
      </c>
      <c r="B1685" s="109"/>
      <c r="C1685" s="99" t="s">
        <v>29</v>
      </c>
      <c r="D1685" s="99" t="n">
        <v>1</v>
      </c>
      <c r="E1685" s="146" t="n">
        <v>100</v>
      </c>
      <c r="F1685" s="89" t="n">
        <f aca="false">G1685*130/1000*E1685</f>
        <v>3798</v>
      </c>
      <c r="G1685" s="100" t="n">
        <v>292.19</v>
      </c>
      <c r="H1685" s="91" t="n">
        <v>1000</v>
      </c>
      <c r="I1685" s="92" t="s">
        <v>1430</v>
      </c>
      <c r="J1685" s="99"/>
      <c r="K1685" s="163" t="s">
        <v>1783</v>
      </c>
      <c r="L1685" s="136" t="s">
        <v>698</v>
      </c>
      <c r="M1685" s="228" t="n">
        <v>118</v>
      </c>
      <c r="N1685" s="97" t="n">
        <f aca="false">(((D1685*G1685)/1000)*E1685)*B1685</f>
        <v>0</v>
      </c>
    </row>
    <row r="1686" customFormat="false" ht="12.75" hidden="false" customHeight="false" outlineLevel="0" collapsed="false">
      <c r="A1686" s="160" t="n">
        <v>42014</v>
      </c>
      <c r="B1686" s="109"/>
      <c r="C1686" s="99" t="s">
        <v>29</v>
      </c>
      <c r="D1686" s="99" t="n">
        <v>1</v>
      </c>
      <c r="E1686" s="146" t="n">
        <v>100</v>
      </c>
      <c r="F1686" s="89" t="n">
        <f aca="false">G1686*130/1000*E1686</f>
        <v>5385</v>
      </c>
      <c r="G1686" s="100" t="n">
        <v>414.2</v>
      </c>
      <c r="H1686" s="91" t="n">
        <v>1000</v>
      </c>
      <c r="I1686" s="92" t="s">
        <v>1430</v>
      </c>
      <c r="J1686" s="99"/>
      <c r="K1686" s="163" t="s">
        <v>700</v>
      </c>
      <c r="L1686" s="136" t="s">
        <v>698</v>
      </c>
      <c r="M1686" s="228" t="n">
        <v>118</v>
      </c>
      <c r="N1686" s="97" t="n">
        <f aca="false">(((D1686*G1686)/1000)*E1686)*B1686</f>
        <v>0</v>
      </c>
    </row>
    <row r="1687" customFormat="false" ht="12.75" hidden="false" customHeight="false" outlineLevel="0" collapsed="false">
      <c r="A1687" s="160" t="n">
        <v>42031</v>
      </c>
      <c r="B1687" s="109"/>
      <c r="C1687" s="99" t="s">
        <v>29</v>
      </c>
      <c r="D1687" s="99" t="n">
        <v>1</v>
      </c>
      <c r="E1687" s="146" t="n">
        <v>75</v>
      </c>
      <c r="F1687" s="89" t="n">
        <f aca="false">G1687*130/1000*E1687</f>
        <v>5424</v>
      </c>
      <c r="G1687" s="100" t="n">
        <v>556.32</v>
      </c>
      <c r="H1687" s="91" t="n">
        <v>1000</v>
      </c>
      <c r="I1687" s="92" t="s">
        <v>1430</v>
      </c>
      <c r="J1687" s="99"/>
      <c r="K1687" s="163" t="s">
        <v>1134</v>
      </c>
      <c r="L1687" s="136" t="s">
        <v>1135</v>
      </c>
      <c r="M1687" s="228" t="n">
        <v>118</v>
      </c>
      <c r="N1687" s="97" t="n">
        <f aca="false">(((D1687*G1687)/1000)*E1687)*B1687</f>
        <v>0</v>
      </c>
    </row>
    <row r="1688" customFormat="false" ht="12.75" hidden="false" customHeight="false" outlineLevel="0" collapsed="false">
      <c r="A1688" s="160" t="n">
        <v>42032</v>
      </c>
      <c r="B1688" s="109"/>
      <c r="C1688" s="99" t="s">
        <v>29</v>
      </c>
      <c r="D1688" s="99" t="n">
        <v>1</v>
      </c>
      <c r="E1688" s="146" t="n">
        <v>100</v>
      </c>
      <c r="F1688" s="89" t="n">
        <f aca="false">G1688*130/1000*E1688</f>
        <v>3896</v>
      </c>
      <c r="G1688" s="100" t="n">
        <v>299.66</v>
      </c>
      <c r="H1688" s="91" t="n">
        <v>1000</v>
      </c>
      <c r="I1688" s="92" t="s">
        <v>1430</v>
      </c>
      <c r="J1688" s="99"/>
      <c r="K1688" s="163" t="s">
        <v>1137</v>
      </c>
      <c r="L1688" s="136" t="s">
        <v>569</v>
      </c>
      <c r="M1688" s="228" t="n">
        <v>118</v>
      </c>
      <c r="N1688" s="97" t="n">
        <f aca="false">(((D1688*G1688)/1000)*E1688)*B1688</f>
        <v>0</v>
      </c>
    </row>
    <row r="1689" customFormat="false" ht="13.5" hidden="false" customHeight="true" outlineLevel="0" collapsed="false">
      <c r="A1689" s="160" t="n">
        <v>42033</v>
      </c>
      <c r="B1689" s="109"/>
      <c r="C1689" s="99" t="s">
        <v>29</v>
      </c>
      <c r="D1689" s="99" t="n">
        <v>1</v>
      </c>
      <c r="E1689" s="146" t="n">
        <v>100</v>
      </c>
      <c r="F1689" s="89" t="n">
        <f aca="false">G1689*130/1000*E1689</f>
        <v>3697</v>
      </c>
      <c r="G1689" s="100" t="n">
        <v>284.41</v>
      </c>
      <c r="H1689" s="91" t="n">
        <v>1000</v>
      </c>
      <c r="I1689" s="92" t="s">
        <v>1430</v>
      </c>
      <c r="J1689" s="99"/>
      <c r="K1689" s="163" t="s">
        <v>1784</v>
      </c>
      <c r="L1689" s="136" t="s">
        <v>569</v>
      </c>
      <c r="M1689" s="228" t="n">
        <v>118</v>
      </c>
      <c r="N1689" s="97" t="n">
        <f aca="false">(((D1689*G1689)/1000)*E1689)*B1689</f>
        <v>0</v>
      </c>
    </row>
    <row r="1690" customFormat="false" ht="12.75" hidden="false" customHeight="false" outlineLevel="0" collapsed="false">
      <c r="A1690" s="160" t="n">
        <v>42034</v>
      </c>
      <c r="B1690" s="109"/>
      <c r="C1690" s="99" t="s">
        <v>29</v>
      </c>
      <c r="D1690" s="99" t="n">
        <v>1</v>
      </c>
      <c r="E1690" s="146" t="n">
        <v>100</v>
      </c>
      <c r="F1690" s="89" t="n">
        <f aca="false">G1690*130/1000*E1690</f>
        <v>3896</v>
      </c>
      <c r="G1690" s="100" t="n">
        <v>299.66</v>
      </c>
      <c r="H1690" s="91" t="n">
        <v>1000</v>
      </c>
      <c r="I1690" s="92" t="s">
        <v>1430</v>
      </c>
      <c r="J1690" s="99"/>
      <c r="K1690" s="45" t="s">
        <v>1785</v>
      </c>
      <c r="L1690" s="136" t="s">
        <v>569</v>
      </c>
      <c r="M1690" s="228" t="n">
        <v>118</v>
      </c>
      <c r="N1690" s="97" t="n">
        <f aca="false">(((D1690*G1690)/1000)*E1690)*B1690</f>
        <v>0</v>
      </c>
    </row>
    <row r="1691" customFormat="false" ht="12.75" hidden="false" customHeight="false" outlineLevel="0" collapsed="false">
      <c r="A1691" s="291" t="n">
        <v>42051</v>
      </c>
      <c r="B1691" s="109"/>
      <c r="C1691" s="99" t="s">
        <v>29</v>
      </c>
      <c r="D1691" s="99" t="n">
        <v>1</v>
      </c>
      <c r="E1691" s="146" t="n">
        <v>50</v>
      </c>
      <c r="F1691" s="89" t="n">
        <f aca="false">G1691*130/1000*E1691</f>
        <v>5180</v>
      </c>
      <c r="G1691" s="100" t="n">
        <v>796.98</v>
      </c>
      <c r="H1691" s="91" t="n">
        <v>1000</v>
      </c>
      <c r="I1691" s="92" t="s">
        <v>1430</v>
      </c>
      <c r="J1691" s="101"/>
      <c r="K1691" s="102" t="s">
        <v>1786</v>
      </c>
      <c r="L1691" s="136" t="s">
        <v>1135</v>
      </c>
      <c r="M1691" s="228" t="n">
        <v>119</v>
      </c>
      <c r="N1691" s="97" t="n">
        <f aca="false">(((D1691*G1691)/1000)*E1691)*B1691</f>
        <v>0</v>
      </c>
    </row>
    <row r="1692" customFormat="false" ht="12.75" hidden="false" customHeight="false" outlineLevel="0" collapsed="false">
      <c r="A1692" s="291" t="n">
        <v>42052</v>
      </c>
      <c r="B1692" s="109"/>
      <c r="C1692" s="99" t="s">
        <v>29</v>
      </c>
      <c r="D1692" s="99" t="n">
        <v>1</v>
      </c>
      <c r="E1692" s="146" t="n">
        <v>50</v>
      </c>
      <c r="F1692" s="89" t="n">
        <f aca="false">G1692*130/1000*E1692</f>
        <v>6903</v>
      </c>
      <c r="G1692" s="100" t="n">
        <v>1062.03</v>
      </c>
      <c r="H1692" s="91" t="n">
        <v>1000</v>
      </c>
      <c r="I1692" s="92" t="s">
        <v>1430</v>
      </c>
      <c r="J1692" s="101"/>
      <c r="K1692" s="102" t="s">
        <v>1787</v>
      </c>
      <c r="L1692" s="136" t="s">
        <v>1788</v>
      </c>
      <c r="M1692" s="228" t="n">
        <v>119</v>
      </c>
      <c r="N1692" s="97" t="n">
        <f aca="false">(((D1692*G1692)/1000)*E1692)*B1692</f>
        <v>0</v>
      </c>
    </row>
    <row r="1693" customFormat="false" ht="13.5" hidden="false" customHeight="true" outlineLevel="0" collapsed="false">
      <c r="A1693" s="291" t="n">
        <v>42053</v>
      </c>
      <c r="B1693" s="109"/>
      <c r="C1693" s="99" t="s">
        <v>29</v>
      </c>
      <c r="D1693" s="99" t="n">
        <v>1</v>
      </c>
      <c r="E1693" s="146" t="n">
        <v>50</v>
      </c>
      <c r="F1693" s="89" t="n">
        <f aca="false">G1693*130/1000*E1693</f>
        <v>4331</v>
      </c>
      <c r="G1693" s="100" t="n">
        <v>666.33</v>
      </c>
      <c r="H1693" s="91" t="n">
        <v>1000</v>
      </c>
      <c r="I1693" s="92" t="s">
        <v>1430</v>
      </c>
      <c r="J1693" s="101"/>
      <c r="K1693" s="102" t="s">
        <v>1789</v>
      </c>
      <c r="L1693" s="136" t="s">
        <v>1788</v>
      </c>
      <c r="M1693" s="228" t="n">
        <v>119</v>
      </c>
      <c r="N1693" s="97" t="n">
        <f aca="false">(((D1693*G1693)/1000)*E1693)*B1693</f>
        <v>0</v>
      </c>
    </row>
    <row r="1694" customFormat="false" ht="12.75" hidden="false" customHeight="false" outlineLevel="0" collapsed="false">
      <c r="A1694" s="291" t="n">
        <v>42054</v>
      </c>
      <c r="B1694" s="109"/>
      <c r="C1694" s="99" t="s">
        <v>29</v>
      </c>
      <c r="D1694" s="99" t="n">
        <v>1</v>
      </c>
      <c r="E1694" s="146" t="n">
        <v>50</v>
      </c>
      <c r="F1694" s="89" t="n">
        <f aca="false">G1694*130/1000*E1694</f>
        <v>3876</v>
      </c>
      <c r="G1694" s="100" t="n">
        <v>596.33</v>
      </c>
      <c r="H1694" s="91" t="n">
        <v>1000</v>
      </c>
      <c r="I1694" s="92" t="s">
        <v>1430</v>
      </c>
      <c r="J1694" s="101"/>
      <c r="K1694" s="102" t="s">
        <v>1790</v>
      </c>
      <c r="L1694" s="136" t="s">
        <v>1788</v>
      </c>
      <c r="M1694" s="228" t="n">
        <v>119</v>
      </c>
      <c r="N1694" s="97" t="n">
        <f aca="false">(((D1694*G1694)/1000)*E1694)*B1694</f>
        <v>0</v>
      </c>
    </row>
    <row r="1695" customFormat="false" ht="12.75" hidden="false" customHeight="false" outlineLevel="0" collapsed="false">
      <c r="A1695" s="291" t="n">
        <v>42061</v>
      </c>
      <c r="B1695" s="109"/>
      <c r="C1695" s="99" t="s">
        <v>29</v>
      </c>
      <c r="D1695" s="99" t="n">
        <v>1</v>
      </c>
      <c r="E1695" s="146" t="n">
        <v>20</v>
      </c>
      <c r="F1695" s="89" t="n">
        <f aca="false">G1695*130/1000*E1695</f>
        <v>1539</v>
      </c>
      <c r="G1695" s="100" t="n">
        <v>592.08</v>
      </c>
      <c r="H1695" s="91" t="n">
        <v>1000</v>
      </c>
      <c r="I1695" s="92" t="s">
        <v>1430</v>
      </c>
      <c r="J1695" s="101" t="s">
        <v>1791</v>
      </c>
      <c r="K1695" s="102" t="s">
        <v>1792</v>
      </c>
      <c r="L1695" s="136" t="s">
        <v>390</v>
      </c>
      <c r="M1695" s="228" t="n">
        <v>119</v>
      </c>
      <c r="N1695" s="97" t="n">
        <f aca="false">(((D1695*G1695)/1000)*E1695)*B1695</f>
        <v>0</v>
      </c>
    </row>
    <row r="1696" customFormat="false" ht="12.75" hidden="false" customHeight="false" outlineLevel="0" collapsed="false">
      <c r="A1696" s="291" t="n">
        <v>42062</v>
      </c>
      <c r="B1696" s="109"/>
      <c r="C1696" s="99" t="s">
        <v>29</v>
      </c>
      <c r="D1696" s="99" t="n">
        <v>1</v>
      </c>
      <c r="E1696" s="146" t="n">
        <v>20</v>
      </c>
      <c r="F1696" s="89" t="n">
        <f aca="false">G1696*130/1000*E1696</f>
        <v>1487</v>
      </c>
      <c r="G1696" s="100" t="n">
        <v>572.08</v>
      </c>
      <c r="H1696" s="91" t="n">
        <v>1000</v>
      </c>
      <c r="I1696" s="92" t="s">
        <v>1430</v>
      </c>
      <c r="J1696" s="101" t="s">
        <v>1791</v>
      </c>
      <c r="K1696" s="102" t="s">
        <v>1793</v>
      </c>
      <c r="L1696" s="136" t="s">
        <v>390</v>
      </c>
      <c r="M1696" s="228" t="n">
        <v>119</v>
      </c>
      <c r="N1696" s="97" t="n">
        <f aca="false">(((D1696*G1696)/1000)*E1696)*B1696</f>
        <v>0</v>
      </c>
    </row>
    <row r="1697" customFormat="false" ht="12.75" hidden="false" customHeight="false" outlineLevel="0" collapsed="false">
      <c r="A1697" s="291" t="n">
        <v>42063</v>
      </c>
      <c r="B1697" s="109"/>
      <c r="C1697" s="99" t="s">
        <v>29</v>
      </c>
      <c r="D1697" s="99" t="n">
        <v>1</v>
      </c>
      <c r="E1697" s="146" t="n">
        <v>20</v>
      </c>
      <c r="F1697" s="89" t="n">
        <f aca="false">G1697*130/1000*E1697</f>
        <v>2259</v>
      </c>
      <c r="G1697" s="100" t="n">
        <v>868.94</v>
      </c>
      <c r="H1697" s="91" t="n">
        <v>1000</v>
      </c>
      <c r="I1697" s="92" t="s">
        <v>1430</v>
      </c>
      <c r="J1697" s="101" t="s">
        <v>1791</v>
      </c>
      <c r="K1697" s="102" t="s">
        <v>1794</v>
      </c>
      <c r="L1697" s="136" t="s">
        <v>390</v>
      </c>
      <c r="M1697" s="228" t="n">
        <v>119</v>
      </c>
      <c r="N1697" s="97" t="n">
        <f aca="false">(((D1697*G1697)/1000)*E1697)*B1697</f>
        <v>0</v>
      </c>
    </row>
    <row r="1698" customFormat="false" ht="12.75" hidden="false" customHeight="false" outlineLevel="0" collapsed="false">
      <c r="A1698" s="291" t="n">
        <v>42064</v>
      </c>
      <c r="B1698" s="109"/>
      <c r="C1698" s="99" t="s">
        <v>29</v>
      </c>
      <c r="D1698" s="99" t="n">
        <v>1</v>
      </c>
      <c r="E1698" s="146" t="n">
        <v>20</v>
      </c>
      <c r="F1698" s="89" t="n">
        <f aca="false">G1698*130/1000*E1698</f>
        <v>3217</v>
      </c>
      <c r="G1698" s="100" t="n">
        <v>1237.26</v>
      </c>
      <c r="H1698" s="91" t="n">
        <v>1000</v>
      </c>
      <c r="I1698" s="92" t="s">
        <v>1430</v>
      </c>
      <c r="J1698" s="101" t="s">
        <v>1791</v>
      </c>
      <c r="K1698" s="102" t="s">
        <v>1795</v>
      </c>
      <c r="L1698" s="136" t="s">
        <v>390</v>
      </c>
      <c r="M1698" s="228" t="n">
        <v>119</v>
      </c>
      <c r="N1698" s="97" t="n">
        <f aca="false">(((D1698*G1698)/1000)*E1698)*B1698</f>
        <v>0</v>
      </c>
    </row>
    <row r="1699" customFormat="false" ht="12.75" hidden="false" customHeight="false" outlineLevel="0" collapsed="false">
      <c r="A1699" s="291" t="n">
        <v>42071</v>
      </c>
      <c r="B1699" s="109"/>
      <c r="C1699" s="99" t="s">
        <v>29</v>
      </c>
      <c r="D1699" s="99" t="n">
        <v>1</v>
      </c>
      <c r="E1699" s="146" t="n">
        <v>150</v>
      </c>
      <c r="F1699" s="89" t="n">
        <f aca="false">G1699*130/1000*E1699</f>
        <v>2056</v>
      </c>
      <c r="G1699" s="100" t="n">
        <v>105.44</v>
      </c>
      <c r="H1699" s="91" t="n">
        <v>1000</v>
      </c>
      <c r="I1699" s="92" t="s">
        <v>1430</v>
      </c>
      <c r="J1699" s="101"/>
      <c r="K1699" s="102" t="s">
        <v>1796</v>
      </c>
      <c r="L1699" s="136" t="s">
        <v>660</v>
      </c>
      <c r="M1699" s="228" t="n">
        <v>119</v>
      </c>
      <c r="N1699" s="97" t="n">
        <f aca="false">(((D1699*G1699)/1000)*E1699)*B1699</f>
        <v>0</v>
      </c>
    </row>
    <row r="1700" customFormat="false" ht="12.75" hidden="false" customHeight="false" outlineLevel="0" collapsed="false">
      <c r="A1700" s="291" t="n">
        <v>42072</v>
      </c>
      <c r="B1700" s="109"/>
      <c r="C1700" s="99" t="s">
        <v>29</v>
      </c>
      <c r="D1700" s="99" t="n">
        <v>1</v>
      </c>
      <c r="E1700" s="146" t="n">
        <v>150</v>
      </c>
      <c r="F1700" s="89" t="n">
        <f aca="false">G1700*130/1000*E1700</f>
        <v>1471</v>
      </c>
      <c r="G1700" s="100" t="n">
        <v>75.44</v>
      </c>
      <c r="H1700" s="91" t="n">
        <v>1000</v>
      </c>
      <c r="I1700" s="92" t="s">
        <v>1430</v>
      </c>
      <c r="J1700" s="101"/>
      <c r="K1700" s="102" t="s">
        <v>1797</v>
      </c>
      <c r="L1700" s="136" t="s">
        <v>658</v>
      </c>
      <c r="M1700" s="228" t="n">
        <v>119</v>
      </c>
      <c r="N1700" s="97" t="n">
        <f aca="false">(((D1700*G1700)/1000)*E1700)*B1700</f>
        <v>0</v>
      </c>
    </row>
    <row r="1701" customFormat="false" ht="12.75" hidden="false" customHeight="false" outlineLevel="0" collapsed="false">
      <c r="A1701" s="291" t="n">
        <v>42073</v>
      </c>
      <c r="B1701" s="109"/>
      <c r="C1701" s="99" t="s">
        <v>29</v>
      </c>
      <c r="D1701" s="99" t="n">
        <v>1</v>
      </c>
      <c r="E1701" s="146" t="n">
        <v>200</v>
      </c>
      <c r="F1701" s="89" t="n">
        <f aca="false">G1701*130/1000*E1701</f>
        <v>4027</v>
      </c>
      <c r="G1701" s="100" t="n">
        <v>154.88</v>
      </c>
      <c r="H1701" s="91" t="n">
        <v>1000</v>
      </c>
      <c r="I1701" s="92" t="s">
        <v>1430</v>
      </c>
      <c r="J1701" s="101"/>
      <c r="K1701" s="102" t="s">
        <v>1798</v>
      </c>
      <c r="L1701" s="136" t="s">
        <v>352</v>
      </c>
      <c r="M1701" s="228" t="n">
        <v>119</v>
      </c>
      <c r="N1701" s="97" t="n">
        <f aca="false">(((D1701*G1701)/1000)*E1701)*B1701</f>
        <v>0</v>
      </c>
    </row>
    <row r="1702" customFormat="false" ht="12.75" hidden="false" customHeight="false" outlineLevel="0" collapsed="false">
      <c r="A1702" s="358" t="n">
        <v>42074</v>
      </c>
      <c r="B1702" s="109"/>
      <c r="C1702" s="149" t="s">
        <v>29</v>
      </c>
      <c r="D1702" s="149" t="n">
        <v>1</v>
      </c>
      <c r="E1702" s="215" t="n">
        <v>200</v>
      </c>
      <c r="F1702" s="89" t="n">
        <f aca="false">G1702*130/1000*E1702</f>
        <v>1884</v>
      </c>
      <c r="G1702" s="169" t="n">
        <v>72.45</v>
      </c>
      <c r="H1702" s="91" t="n">
        <v>1000</v>
      </c>
      <c r="I1702" s="92" t="s">
        <v>1430</v>
      </c>
      <c r="J1702" s="170"/>
      <c r="K1702" s="150" t="s">
        <v>1799</v>
      </c>
      <c r="L1702" s="171" t="s">
        <v>352</v>
      </c>
      <c r="M1702" s="228" t="n">
        <v>119</v>
      </c>
      <c r="N1702" s="97" t="n">
        <f aca="false">(((D1702*G1702)/1000)*E1702)*B1702</f>
        <v>0</v>
      </c>
    </row>
    <row r="1703" customFormat="false" ht="12.75" hidden="false" customHeight="false" outlineLevel="0" collapsed="false">
      <c r="A1703" s="358" t="n">
        <v>42081</v>
      </c>
      <c r="B1703" s="86"/>
      <c r="C1703" s="149" t="s">
        <v>29</v>
      </c>
      <c r="D1703" s="149" t="n">
        <v>1</v>
      </c>
      <c r="E1703" s="215" t="n">
        <v>300</v>
      </c>
      <c r="F1703" s="89" t="n">
        <f aca="false">G1703*130/1000*E1703</f>
        <v>2924</v>
      </c>
      <c r="G1703" s="100" t="n">
        <v>74.98</v>
      </c>
      <c r="H1703" s="91" t="n">
        <v>1000</v>
      </c>
      <c r="I1703" s="92" t="s">
        <v>1430</v>
      </c>
      <c r="J1703" s="170"/>
      <c r="K1703" s="150" t="s">
        <v>1158</v>
      </c>
      <c r="L1703" s="171" t="s">
        <v>379</v>
      </c>
      <c r="M1703" s="228" t="n">
        <v>119</v>
      </c>
      <c r="N1703" s="97" t="n">
        <f aca="false">(((D1703*G1703)/1000)*E1703)*B1703</f>
        <v>0</v>
      </c>
    </row>
    <row r="1704" customFormat="false" ht="12.75" hidden="false" customHeight="false" outlineLevel="0" collapsed="false">
      <c r="A1704" s="291" t="n">
        <v>42082</v>
      </c>
      <c r="B1704" s="86"/>
      <c r="C1704" s="99" t="s">
        <v>29</v>
      </c>
      <c r="D1704" s="99" t="n">
        <v>1</v>
      </c>
      <c r="E1704" s="146" t="n">
        <v>300</v>
      </c>
      <c r="F1704" s="89" t="n">
        <f aca="false">G1704*130/1000*E1704</f>
        <v>2690</v>
      </c>
      <c r="G1704" s="100" t="n">
        <v>68.98</v>
      </c>
      <c r="H1704" s="91" t="n">
        <v>1000</v>
      </c>
      <c r="I1704" s="92" t="s">
        <v>1430</v>
      </c>
      <c r="J1704" s="101"/>
      <c r="K1704" s="102" t="s">
        <v>713</v>
      </c>
      <c r="L1704" s="136" t="s">
        <v>379</v>
      </c>
      <c r="M1704" s="228" t="n">
        <v>119</v>
      </c>
      <c r="N1704" s="97" t="n">
        <f aca="false">(((D1704*G1704)/1000)*E1704)*B1704</f>
        <v>0</v>
      </c>
    </row>
    <row r="1705" customFormat="false" ht="12.75" hidden="false" customHeight="false" outlineLevel="0" collapsed="false">
      <c r="A1705" s="358" t="n">
        <v>42083</v>
      </c>
      <c r="B1705" s="86"/>
      <c r="C1705" s="149" t="s">
        <v>29</v>
      </c>
      <c r="D1705" s="149" t="n">
        <v>1</v>
      </c>
      <c r="E1705" s="215" t="n">
        <v>300</v>
      </c>
      <c r="F1705" s="89" t="n">
        <f aca="false">G1705*130/1000*E1705</f>
        <v>2407</v>
      </c>
      <c r="G1705" s="100" t="n">
        <v>61.72</v>
      </c>
      <c r="H1705" s="91" t="n">
        <v>1000</v>
      </c>
      <c r="I1705" s="92" t="s">
        <v>1430</v>
      </c>
      <c r="J1705" s="170"/>
      <c r="K1705" s="150" t="s">
        <v>1800</v>
      </c>
      <c r="L1705" s="171" t="s">
        <v>352</v>
      </c>
      <c r="M1705" s="228" t="n">
        <v>119</v>
      </c>
      <c r="N1705" s="97" t="n">
        <f aca="false">(((D1705*G1705)/1000)*E1705)*B1705</f>
        <v>0</v>
      </c>
    </row>
    <row r="1706" customFormat="false" ht="12.75" hidden="false" customHeight="false" outlineLevel="0" collapsed="false">
      <c r="A1706" s="358" t="n">
        <v>42084</v>
      </c>
      <c r="B1706" s="86"/>
      <c r="C1706" s="149" t="s">
        <v>29</v>
      </c>
      <c r="D1706" s="149" t="n">
        <v>1</v>
      </c>
      <c r="E1706" s="215" t="n">
        <v>300</v>
      </c>
      <c r="F1706" s="89" t="n">
        <f aca="false">G1706*130/1000*E1706</f>
        <v>3290</v>
      </c>
      <c r="G1706" s="100" t="n">
        <v>84.35</v>
      </c>
      <c r="H1706" s="91" t="n">
        <v>1000</v>
      </c>
      <c r="I1706" s="92" t="s">
        <v>1430</v>
      </c>
      <c r="J1706" s="170"/>
      <c r="K1706" s="150" t="s">
        <v>1801</v>
      </c>
      <c r="L1706" s="171" t="s">
        <v>352</v>
      </c>
      <c r="M1706" s="228" t="n">
        <v>119</v>
      </c>
      <c r="N1706" s="97" t="n">
        <f aca="false">(((D1706*G1706)/1000)*E1706)*B1706</f>
        <v>0</v>
      </c>
    </row>
    <row r="1707" customFormat="false" ht="12.75" hidden="false" customHeight="false" outlineLevel="0" collapsed="false">
      <c r="A1707" s="328"/>
      <c r="B1707" s="140"/>
      <c r="C1707" s="141"/>
      <c r="D1707" s="235" t="n">
        <f aca="false">SUM(B1233:B1706)/4</f>
        <v>0</v>
      </c>
      <c r="E1707" s="141"/>
      <c r="F1707" s="89"/>
      <c r="G1707" s="83"/>
      <c r="H1707" s="224"/>
      <c r="I1707" s="225"/>
      <c r="J1707" s="141"/>
      <c r="K1707" s="102"/>
      <c r="L1707" s="227"/>
      <c r="M1707" s="144"/>
      <c r="N1707" s="145" t="s">
        <v>5</v>
      </c>
    </row>
    <row r="1708" customFormat="false" ht="18" hidden="false" customHeight="false" outlineLevel="0" collapsed="false">
      <c r="A1708" s="351"/>
      <c r="B1708" s="140"/>
      <c r="C1708" s="141"/>
      <c r="D1708" s="78"/>
      <c r="E1708" s="77"/>
      <c r="F1708" s="89"/>
      <c r="G1708" s="102"/>
      <c r="H1708" s="292"/>
      <c r="I1708" s="293"/>
      <c r="J1708" s="134" t="s">
        <v>1565</v>
      </c>
      <c r="K1708" s="134"/>
      <c r="L1708" s="141"/>
      <c r="M1708" s="83"/>
      <c r="N1708" s="84" t="s">
        <v>5</v>
      </c>
    </row>
    <row r="1709" customFormat="false" ht="12.75" hidden="false" customHeight="false" outlineLevel="0" collapsed="false">
      <c r="A1709" s="328"/>
      <c r="B1709" s="140"/>
      <c r="C1709" s="141"/>
      <c r="D1709" s="77"/>
      <c r="E1709" s="141"/>
      <c r="F1709" s="89"/>
      <c r="G1709" s="83"/>
      <c r="H1709" s="224"/>
      <c r="I1709" s="225"/>
      <c r="J1709" s="77"/>
      <c r="K1709" s="80" t="s">
        <v>1802</v>
      </c>
      <c r="L1709" s="78"/>
      <c r="M1709" s="144"/>
      <c r="N1709" s="145" t="s">
        <v>5</v>
      </c>
    </row>
    <row r="1710" customFormat="false" ht="12.75" hidden="false" customHeight="false" outlineLevel="0" collapsed="false">
      <c r="A1710" s="152" t="n">
        <v>50031</v>
      </c>
      <c r="B1710" s="109"/>
      <c r="C1710" s="87" t="s">
        <v>29</v>
      </c>
      <c r="D1710" s="87" t="n">
        <v>1</v>
      </c>
      <c r="E1710" s="88" t="n">
        <v>175</v>
      </c>
      <c r="F1710" s="89" t="n">
        <f aca="false">G1710*130/1000*E1710</f>
        <v>1351.1225</v>
      </c>
      <c r="G1710" s="90" t="n">
        <v>59.39</v>
      </c>
      <c r="H1710" s="91" t="n">
        <v>1000</v>
      </c>
      <c r="I1710" s="92" t="s">
        <v>1430</v>
      </c>
      <c r="J1710" s="87"/>
      <c r="K1710" s="94" t="s">
        <v>1803</v>
      </c>
      <c r="L1710" s="95" t="s">
        <v>660</v>
      </c>
      <c r="M1710" s="135" t="n">
        <v>120</v>
      </c>
      <c r="N1710" s="97" t="n">
        <f aca="false">(((D1710*G1710)/1000)*E1710)*B1710</f>
        <v>0</v>
      </c>
    </row>
    <row r="1711" customFormat="false" ht="12.75" hidden="false" customHeight="false" outlineLevel="0" collapsed="false">
      <c r="A1711" s="160" t="n">
        <v>50032</v>
      </c>
      <c r="B1711" s="109"/>
      <c r="C1711" s="99" t="s">
        <v>29</v>
      </c>
      <c r="D1711" s="99" t="n">
        <v>1</v>
      </c>
      <c r="E1711" s="88" t="n">
        <v>175</v>
      </c>
      <c r="F1711" s="89" t="n">
        <f aca="false">G1711*130/1000*E1711</f>
        <v>1176.8575</v>
      </c>
      <c r="G1711" s="90" t="n">
        <v>51.73</v>
      </c>
      <c r="H1711" s="91" t="n">
        <v>1000</v>
      </c>
      <c r="I1711" s="92" t="s">
        <v>1430</v>
      </c>
      <c r="J1711" s="99"/>
      <c r="K1711" s="102" t="s">
        <v>1804</v>
      </c>
      <c r="L1711" s="136" t="s">
        <v>660</v>
      </c>
      <c r="M1711" s="135" t="n">
        <v>120</v>
      </c>
      <c r="N1711" s="97" t="n">
        <f aca="false">(((D1711*G1711)/1000)*E1711)*B1711</f>
        <v>0</v>
      </c>
    </row>
    <row r="1712" customFormat="false" ht="12.75" hidden="false" customHeight="false" outlineLevel="0" collapsed="false">
      <c r="A1712" s="160" t="n">
        <v>50033</v>
      </c>
      <c r="B1712" s="109"/>
      <c r="C1712" s="99" t="s">
        <v>29</v>
      </c>
      <c r="D1712" s="99" t="n">
        <v>1</v>
      </c>
      <c r="E1712" s="88" t="n">
        <v>175</v>
      </c>
      <c r="F1712" s="89" t="n">
        <f aca="false">G1712*130/1000*E1712</f>
        <v>1176.8575</v>
      </c>
      <c r="G1712" s="90" t="n">
        <v>51.73</v>
      </c>
      <c r="H1712" s="91" t="n">
        <v>1000</v>
      </c>
      <c r="I1712" s="92" t="s">
        <v>1430</v>
      </c>
      <c r="J1712" s="99"/>
      <c r="K1712" s="102" t="s">
        <v>1805</v>
      </c>
      <c r="L1712" s="136" t="s">
        <v>660</v>
      </c>
      <c r="M1712" s="135" t="n">
        <v>120</v>
      </c>
      <c r="N1712" s="97" t="n">
        <f aca="false">(((D1712*G1712)/1000)*E1712)*B1712</f>
        <v>0</v>
      </c>
    </row>
    <row r="1713" customFormat="false" ht="12.75" hidden="false" customHeight="false" outlineLevel="0" collapsed="false">
      <c r="A1713" s="160" t="n">
        <v>50034</v>
      </c>
      <c r="B1713" s="109"/>
      <c r="C1713" s="99" t="s">
        <v>29</v>
      </c>
      <c r="D1713" s="99" t="n">
        <v>1</v>
      </c>
      <c r="E1713" s="88" t="n">
        <v>175</v>
      </c>
      <c r="F1713" s="89" t="n">
        <f aca="false">G1713*130/1000*E1713</f>
        <v>1351.1225</v>
      </c>
      <c r="G1713" s="90" t="n">
        <v>59.39</v>
      </c>
      <c r="H1713" s="91" t="n">
        <v>1000</v>
      </c>
      <c r="I1713" s="92" t="s">
        <v>1430</v>
      </c>
      <c r="J1713" s="99"/>
      <c r="K1713" s="102" t="s">
        <v>1806</v>
      </c>
      <c r="L1713" s="136" t="s">
        <v>660</v>
      </c>
      <c r="M1713" s="135" t="n">
        <v>120</v>
      </c>
      <c r="N1713" s="97" t="n">
        <f aca="false">(((D1713*G1713)/1000)*E1713)*B1713</f>
        <v>0</v>
      </c>
    </row>
    <row r="1714" customFormat="false" ht="12.75" hidden="false" customHeight="false" outlineLevel="0" collapsed="false">
      <c r="A1714" s="160" t="n">
        <v>50035</v>
      </c>
      <c r="B1714" s="109"/>
      <c r="C1714" s="99" t="s">
        <v>29</v>
      </c>
      <c r="D1714" s="99" t="n">
        <v>1</v>
      </c>
      <c r="E1714" s="88" t="n">
        <v>175</v>
      </c>
      <c r="F1714" s="89" t="n">
        <f aca="false">G1714*130/1000*E1714</f>
        <v>1176.8575</v>
      </c>
      <c r="G1714" s="90" t="n">
        <v>51.73</v>
      </c>
      <c r="H1714" s="91" t="n">
        <v>1000</v>
      </c>
      <c r="I1714" s="92" t="s">
        <v>1430</v>
      </c>
      <c r="J1714" s="99"/>
      <c r="K1714" s="102" t="s">
        <v>1807</v>
      </c>
      <c r="L1714" s="136" t="s">
        <v>660</v>
      </c>
      <c r="M1714" s="135" t="n">
        <v>120</v>
      </c>
      <c r="N1714" s="97" t="n">
        <f aca="false">(((D1714*G1714)/1000)*E1714)*B1714</f>
        <v>0</v>
      </c>
    </row>
    <row r="1715" customFormat="false" ht="12.75" hidden="false" customHeight="false" outlineLevel="0" collapsed="false">
      <c r="A1715" s="344" t="n">
        <v>50036</v>
      </c>
      <c r="B1715" s="109"/>
      <c r="C1715" s="149" t="s">
        <v>29</v>
      </c>
      <c r="D1715" s="149" t="n">
        <v>1</v>
      </c>
      <c r="E1715" s="88" t="n">
        <v>175</v>
      </c>
      <c r="F1715" s="89" t="n">
        <f aca="false">G1715*130/1000*E1715</f>
        <v>1176.8575</v>
      </c>
      <c r="G1715" s="90" t="n">
        <v>51.73</v>
      </c>
      <c r="H1715" s="91" t="n">
        <v>1000</v>
      </c>
      <c r="I1715" s="92" t="s">
        <v>1430</v>
      </c>
      <c r="J1715" s="149"/>
      <c r="K1715" s="150" t="s">
        <v>349</v>
      </c>
      <c r="L1715" s="171" t="s">
        <v>660</v>
      </c>
      <c r="M1715" s="135" t="n">
        <v>120</v>
      </c>
      <c r="N1715" s="97" t="n">
        <f aca="false">(((D1715*G1715)/1000)*E1715)*B1715</f>
        <v>0</v>
      </c>
    </row>
    <row r="1716" customFormat="false" ht="12.75" hidden="false" customHeight="false" outlineLevel="0" collapsed="false">
      <c r="A1716" s="328"/>
      <c r="B1716" s="140"/>
      <c r="C1716" s="141"/>
      <c r="D1716" s="77"/>
      <c r="E1716" s="141"/>
      <c r="F1716" s="89" t="n">
        <f aca="false">G1716*130/1000*E1716</f>
        <v>0</v>
      </c>
      <c r="G1716" s="83"/>
      <c r="H1716" s="224"/>
      <c r="I1716" s="225"/>
      <c r="J1716" s="77"/>
      <c r="K1716" s="80" t="s">
        <v>1808</v>
      </c>
      <c r="L1716" s="78"/>
      <c r="M1716" s="144"/>
      <c r="N1716" s="145" t="s">
        <v>5</v>
      </c>
    </row>
    <row r="1717" customFormat="false" ht="12.75" hidden="false" customHeight="false" outlineLevel="0" collapsed="false">
      <c r="A1717" s="152" t="n">
        <v>50051</v>
      </c>
      <c r="B1717" s="86"/>
      <c r="C1717" s="87" t="s">
        <v>29</v>
      </c>
      <c r="D1717" s="87" t="n">
        <v>1</v>
      </c>
      <c r="E1717" s="88" t="n">
        <v>300</v>
      </c>
      <c r="F1717" s="89" t="n">
        <f aca="false">G1717*130/1000*E1717</f>
        <v>2998.32</v>
      </c>
      <c r="G1717" s="90" t="n">
        <v>76.88</v>
      </c>
      <c r="H1717" s="91" t="n">
        <v>1000</v>
      </c>
      <c r="I1717" s="92" t="s">
        <v>1430</v>
      </c>
      <c r="J1717" s="93" t="s">
        <v>101</v>
      </c>
      <c r="K1717" s="94" t="s">
        <v>1041</v>
      </c>
      <c r="L1717" s="95" t="s">
        <v>136</v>
      </c>
      <c r="M1717" s="135" t="n">
        <v>120</v>
      </c>
      <c r="N1717" s="97" t="n">
        <f aca="false">(((D1717*G1717)/1000)*E1717)*B1717</f>
        <v>0</v>
      </c>
    </row>
    <row r="1718" customFormat="false" ht="12.75" hidden="false" customHeight="false" outlineLevel="0" collapsed="false">
      <c r="A1718" s="160" t="n">
        <v>50052</v>
      </c>
      <c r="B1718" s="86"/>
      <c r="C1718" s="99" t="s">
        <v>29</v>
      </c>
      <c r="D1718" s="99" t="n">
        <v>1</v>
      </c>
      <c r="E1718" s="88" t="n">
        <v>300</v>
      </c>
      <c r="F1718" s="89" t="n">
        <f aca="false">G1718*130/1000*E1718</f>
        <v>3297.84</v>
      </c>
      <c r="G1718" s="100" t="n">
        <v>84.56</v>
      </c>
      <c r="H1718" s="91" t="n">
        <v>1000</v>
      </c>
      <c r="I1718" s="92" t="s">
        <v>1430</v>
      </c>
      <c r="J1718" s="101" t="s">
        <v>101</v>
      </c>
      <c r="K1718" s="102" t="s">
        <v>1039</v>
      </c>
      <c r="L1718" s="95" t="s">
        <v>136</v>
      </c>
      <c r="M1718" s="135" t="n">
        <v>120</v>
      </c>
      <c r="N1718" s="97" t="n">
        <f aca="false">(((D1718*G1718)/1000)*E1718)*B1718</f>
        <v>0</v>
      </c>
    </row>
    <row r="1719" customFormat="false" ht="12.75" hidden="false" customHeight="false" outlineLevel="0" collapsed="false">
      <c r="A1719" s="160" t="n">
        <v>50053</v>
      </c>
      <c r="B1719" s="86"/>
      <c r="C1719" s="99" t="s">
        <v>29</v>
      </c>
      <c r="D1719" s="99" t="n">
        <v>1</v>
      </c>
      <c r="E1719" s="88" t="n">
        <v>300</v>
      </c>
      <c r="F1719" s="89" t="n">
        <f aca="false">G1719*130/1000*E1719</f>
        <v>2998.32</v>
      </c>
      <c r="G1719" s="100" t="n">
        <v>76.88</v>
      </c>
      <c r="H1719" s="91" t="n">
        <v>1000</v>
      </c>
      <c r="I1719" s="92" t="s">
        <v>1430</v>
      </c>
      <c r="J1719" s="101" t="s">
        <v>101</v>
      </c>
      <c r="K1719" s="102" t="s">
        <v>645</v>
      </c>
      <c r="L1719" s="95" t="s">
        <v>136</v>
      </c>
      <c r="M1719" s="135" t="n">
        <v>120</v>
      </c>
      <c r="N1719" s="97" t="n">
        <f aca="false">(((D1719*G1719)/1000)*E1719)*B1719</f>
        <v>0</v>
      </c>
    </row>
    <row r="1720" customFormat="false" ht="12.75" hidden="false" customHeight="false" outlineLevel="0" collapsed="false">
      <c r="A1720" s="160" t="n">
        <v>50054</v>
      </c>
      <c r="B1720" s="86"/>
      <c r="C1720" s="99" t="s">
        <v>29</v>
      </c>
      <c r="D1720" s="99" t="n">
        <v>1</v>
      </c>
      <c r="E1720" s="88" t="n">
        <v>300</v>
      </c>
      <c r="F1720" s="89" t="n">
        <f aca="false">G1720*130/1000*E1720</f>
        <v>2998.32</v>
      </c>
      <c r="G1720" s="100" t="n">
        <v>76.88</v>
      </c>
      <c r="H1720" s="91" t="n">
        <v>1000</v>
      </c>
      <c r="I1720" s="92" t="s">
        <v>1430</v>
      </c>
      <c r="J1720" s="101" t="s">
        <v>101</v>
      </c>
      <c r="K1720" s="102" t="s">
        <v>1045</v>
      </c>
      <c r="L1720" s="95" t="s">
        <v>136</v>
      </c>
      <c r="M1720" s="135" t="n">
        <v>120</v>
      </c>
      <c r="N1720" s="97" t="n">
        <f aca="false">(((D1720*G1720)/1000)*E1720)*B1720</f>
        <v>0</v>
      </c>
    </row>
    <row r="1721" customFormat="false" ht="12.75" hidden="false" customHeight="false" outlineLevel="0" collapsed="false">
      <c r="A1721" s="160" t="n">
        <v>50055</v>
      </c>
      <c r="B1721" s="86"/>
      <c r="C1721" s="99" t="s">
        <v>29</v>
      </c>
      <c r="D1721" s="99" t="n">
        <v>1</v>
      </c>
      <c r="E1721" s="88" t="n">
        <v>300</v>
      </c>
      <c r="F1721" s="89" t="n">
        <f aca="false">G1721*130/1000*E1721</f>
        <v>2998.32</v>
      </c>
      <c r="G1721" s="100" t="n">
        <v>76.88</v>
      </c>
      <c r="H1721" s="91" t="n">
        <v>1000</v>
      </c>
      <c r="I1721" s="92" t="s">
        <v>1430</v>
      </c>
      <c r="J1721" s="101" t="s">
        <v>101</v>
      </c>
      <c r="K1721" s="102" t="s">
        <v>646</v>
      </c>
      <c r="L1721" s="95" t="s">
        <v>136</v>
      </c>
      <c r="M1721" s="135" t="n">
        <v>120</v>
      </c>
      <c r="N1721" s="97" t="n">
        <f aca="false">(((D1721*G1721)/1000)*E1721)*B1721</f>
        <v>0</v>
      </c>
    </row>
    <row r="1722" customFormat="false" ht="12.75" hidden="false" customHeight="false" outlineLevel="0" collapsed="false">
      <c r="A1722" s="160" t="n">
        <v>50056</v>
      </c>
      <c r="B1722" s="86"/>
      <c r="C1722" s="118" t="s">
        <v>29</v>
      </c>
      <c r="D1722" s="118" t="n">
        <v>1</v>
      </c>
      <c r="E1722" s="111" t="n">
        <v>300</v>
      </c>
      <c r="F1722" s="89" t="n">
        <f aca="false">G1722*130/1000*E1722</f>
        <v>2998.32</v>
      </c>
      <c r="G1722" s="119" t="n">
        <v>76.88</v>
      </c>
      <c r="H1722" s="113" t="n">
        <v>1000</v>
      </c>
      <c r="I1722" s="114" t="s">
        <v>1430</v>
      </c>
      <c r="J1722" s="120" t="s">
        <v>101</v>
      </c>
      <c r="K1722" s="121" t="s">
        <v>216</v>
      </c>
      <c r="L1722" s="117" t="s">
        <v>136</v>
      </c>
      <c r="M1722" s="96" t="n">
        <v>120</v>
      </c>
      <c r="N1722" s="97" t="n">
        <f aca="false">(((D1722*G1722)/1000)*E1722)*B1722</f>
        <v>0</v>
      </c>
    </row>
    <row r="1723" customFormat="false" ht="12.75" hidden="false" customHeight="false" outlineLevel="0" collapsed="false">
      <c r="A1723" s="328"/>
      <c r="B1723" s="140"/>
      <c r="C1723" s="141"/>
      <c r="D1723" s="77"/>
      <c r="E1723" s="141"/>
      <c r="F1723" s="89" t="n">
        <f aca="false">G1723*130/1000*E1723</f>
        <v>0</v>
      </c>
      <c r="G1723" s="83"/>
      <c r="H1723" s="224"/>
      <c r="I1723" s="225"/>
      <c r="J1723" s="77"/>
      <c r="K1723" s="80" t="s">
        <v>1809</v>
      </c>
      <c r="L1723" s="78"/>
      <c r="M1723" s="144"/>
      <c r="N1723" s="145" t="s">
        <v>5</v>
      </c>
    </row>
    <row r="1724" customFormat="false" ht="12.75" hidden="false" customHeight="false" outlineLevel="0" collapsed="false">
      <c r="A1724" s="152" t="n">
        <v>50061</v>
      </c>
      <c r="B1724" s="86"/>
      <c r="C1724" s="87" t="s">
        <v>29</v>
      </c>
      <c r="D1724" s="87" t="n">
        <v>1</v>
      </c>
      <c r="E1724" s="88" t="n">
        <v>250</v>
      </c>
      <c r="F1724" s="89" t="n">
        <f aca="false">G1724*130/1000*E1724</f>
        <v>3281.525</v>
      </c>
      <c r="G1724" s="90" t="n">
        <v>100.97</v>
      </c>
      <c r="H1724" s="91" t="n">
        <v>1000</v>
      </c>
      <c r="I1724" s="92" t="s">
        <v>1430</v>
      </c>
      <c r="J1724" s="93" t="s">
        <v>101</v>
      </c>
      <c r="K1724" s="94" t="s">
        <v>1041</v>
      </c>
      <c r="L1724" s="95" t="s">
        <v>660</v>
      </c>
      <c r="M1724" s="96" t="n">
        <v>120</v>
      </c>
      <c r="N1724" s="97" t="n">
        <f aca="false">(((D1724*G1724)/1000)*E1724)*B1724</f>
        <v>0</v>
      </c>
    </row>
    <row r="1725" customFormat="false" ht="12.75" hidden="false" customHeight="false" outlineLevel="0" collapsed="false">
      <c r="A1725" s="160" t="n">
        <v>50062</v>
      </c>
      <c r="B1725" s="86"/>
      <c r="C1725" s="99" t="s">
        <v>29</v>
      </c>
      <c r="D1725" s="99" t="n">
        <v>1</v>
      </c>
      <c r="E1725" s="88" t="n">
        <v>250</v>
      </c>
      <c r="F1725" s="89" t="n">
        <f aca="false">G1725*130/1000*E1725</f>
        <v>3531.45</v>
      </c>
      <c r="G1725" s="100" t="n">
        <v>108.66</v>
      </c>
      <c r="H1725" s="91" t="n">
        <v>1000</v>
      </c>
      <c r="I1725" s="92" t="s">
        <v>1430</v>
      </c>
      <c r="J1725" s="101" t="s">
        <v>101</v>
      </c>
      <c r="K1725" s="102" t="s">
        <v>1039</v>
      </c>
      <c r="L1725" s="136" t="s">
        <v>660</v>
      </c>
      <c r="M1725" s="96" t="n">
        <v>120</v>
      </c>
      <c r="N1725" s="97" t="n">
        <f aca="false">(((D1725*G1725)/1000)*E1725)*B1725</f>
        <v>0</v>
      </c>
    </row>
    <row r="1726" customFormat="false" ht="12.75" hidden="false" customHeight="false" outlineLevel="0" collapsed="false">
      <c r="A1726" s="160" t="n">
        <v>50063</v>
      </c>
      <c r="B1726" s="86"/>
      <c r="C1726" s="99" t="s">
        <v>29</v>
      </c>
      <c r="D1726" s="99" t="n">
        <v>1</v>
      </c>
      <c r="E1726" s="88" t="n">
        <v>250</v>
      </c>
      <c r="F1726" s="89" t="n">
        <f aca="false">G1726*130/1000*E1726</f>
        <v>3281.525</v>
      </c>
      <c r="G1726" s="100" t="n">
        <v>100.97</v>
      </c>
      <c r="H1726" s="91" t="n">
        <v>1000</v>
      </c>
      <c r="I1726" s="92" t="s">
        <v>1430</v>
      </c>
      <c r="J1726" s="101" t="s">
        <v>101</v>
      </c>
      <c r="K1726" s="102" t="s">
        <v>645</v>
      </c>
      <c r="L1726" s="136" t="s">
        <v>660</v>
      </c>
      <c r="M1726" s="96" t="n">
        <v>120</v>
      </c>
      <c r="N1726" s="97" t="n">
        <f aca="false">(((D1726*G1726)/1000)*E1726)*B1726</f>
        <v>0</v>
      </c>
    </row>
    <row r="1727" customFormat="false" ht="12.75" hidden="false" customHeight="false" outlineLevel="0" collapsed="false">
      <c r="A1727" s="160" t="n">
        <v>50064</v>
      </c>
      <c r="B1727" s="86"/>
      <c r="C1727" s="99" t="s">
        <v>29</v>
      </c>
      <c r="D1727" s="99" t="n">
        <v>1</v>
      </c>
      <c r="E1727" s="88" t="n">
        <v>250</v>
      </c>
      <c r="F1727" s="89" t="n">
        <f aca="false">G1727*130/1000*E1727</f>
        <v>3281.525</v>
      </c>
      <c r="G1727" s="100" t="n">
        <v>100.97</v>
      </c>
      <c r="H1727" s="91" t="n">
        <v>1000</v>
      </c>
      <c r="I1727" s="92" t="s">
        <v>1430</v>
      </c>
      <c r="J1727" s="101" t="s">
        <v>101</v>
      </c>
      <c r="K1727" s="102" t="s">
        <v>1045</v>
      </c>
      <c r="L1727" s="136" t="s">
        <v>660</v>
      </c>
      <c r="M1727" s="96" t="n">
        <v>120</v>
      </c>
      <c r="N1727" s="97" t="n">
        <f aca="false">(((D1727*G1727)/1000)*E1727)*B1727</f>
        <v>0</v>
      </c>
    </row>
    <row r="1728" customFormat="false" ht="12.75" hidden="false" customHeight="false" outlineLevel="0" collapsed="false">
      <c r="A1728" s="160" t="n">
        <v>50065</v>
      </c>
      <c r="B1728" s="86"/>
      <c r="C1728" s="99" t="s">
        <v>29</v>
      </c>
      <c r="D1728" s="99" t="n">
        <v>1</v>
      </c>
      <c r="E1728" s="88" t="n">
        <v>250</v>
      </c>
      <c r="F1728" s="89" t="n">
        <f aca="false">G1728*130/1000*E1728</f>
        <v>3281.525</v>
      </c>
      <c r="G1728" s="100" t="n">
        <v>100.97</v>
      </c>
      <c r="H1728" s="91" t="n">
        <v>1000</v>
      </c>
      <c r="I1728" s="92" t="s">
        <v>1430</v>
      </c>
      <c r="J1728" s="101" t="s">
        <v>101</v>
      </c>
      <c r="K1728" s="102" t="s">
        <v>646</v>
      </c>
      <c r="L1728" s="136" t="s">
        <v>660</v>
      </c>
      <c r="M1728" s="96" t="n">
        <v>120</v>
      </c>
      <c r="N1728" s="97" t="n">
        <f aca="false">(((D1728*G1728)/1000)*E1728)*B1728</f>
        <v>0</v>
      </c>
    </row>
    <row r="1729" customFormat="false" ht="12.75" hidden="false" customHeight="false" outlineLevel="0" collapsed="false">
      <c r="A1729" s="160" t="n">
        <v>50066</v>
      </c>
      <c r="B1729" s="86"/>
      <c r="C1729" s="118" t="s">
        <v>29</v>
      </c>
      <c r="D1729" s="118" t="n">
        <v>1</v>
      </c>
      <c r="E1729" s="111" t="n">
        <v>250</v>
      </c>
      <c r="F1729" s="89" t="n">
        <f aca="false">G1729*130/1000*E1729</f>
        <v>3281.525</v>
      </c>
      <c r="G1729" s="119" t="n">
        <v>100.97</v>
      </c>
      <c r="H1729" s="113" t="n">
        <v>1000</v>
      </c>
      <c r="I1729" s="114" t="s">
        <v>1430</v>
      </c>
      <c r="J1729" s="120" t="s">
        <v>101</v>
      </c>
      <c r="K1729" s="121" t="s">
        <v>216</v>
      </c>
      <c r="L1729" s="132" t="s">
        <v>660</v>
      </c>
      <c r="M1729" s="96" t="n">
        <v>120</v>
      </c>
      <c r="N1729" s="97" t="n">
        <f aca="false">(((D1729*G1729)/1000)*E1729)*B1729</f>
        <v>0</v>
      </c>
    </row>
    <row r="1730" customFormat="false" ht="12.75" hidden="false" customHeight="false" outlineLevel="0" collapsed="false">
      <c r="A1730" s="328"/>
      <c r="B1730" s="140"/>
      <c r="C1730" s="141"/>
      <c r="D1730" s="77"/>
      <c r="E1730" s="141"/>
      <c r="F1730" s="89" t="n">
        <f aca="false">G1730*130/1000*E1730</f>
        <v>0</v>
      </c>
      <c r="G1730" s="83"/>
      <c r="H1730" s="224"/>
      <c r="I1730" s="225"/>
      <c r="J1730" s="77"/>
      <c r="K1730" s="80" t="s">
        <v>1810</v>
      </c>
      <c r="L1730" s="78"/>
      <c r="M1730" s="144"/>
      <c r="N1730" s="145" t="s">
        <v>5</v>
      </c>
    </row>
    <row r="1731" customFormat="false" ht="12.75" hidden="false" customHeight="false" outlineLevel="0" collapsed="false">
      <c r="A1731" s="160" t="n">
        <v>50081</v>
      </c>
      <c r="B1731" s="86"/>
      <c r="C1731" s="99" t="s">
        <v>29</v>
      </c>
      <c r="D1731" s="99" t="n">
        <v>1</v>
      </c>
      <c r="E1731" s="146" t="n">
        <v>300</v>
      </c>
      <c r="F1731" s="89" t="n">
        <f aca="false">G1731*130/1000*E1731</f>
        <v>1701.96</v>
      </c>
      <c r="G1731" s="100" t="n">
        <v>43.64</v>
      </c>
      <c r="H1731" s="91" t="n">
        <v>1000</v>
      </c>
      <c r="I1731" s="92" t="s">
        <v>1430</v>
      </c>
      <c r="J1731" s="101" t="s">
        <v>331</v>
      </c>
      <c r="K1731" s="102" t="s">
        <v>130</v>
      </c>
      <c r="L1731" s="136" t="s">
        <v>131</v>
      </c>
      <c r="M1731" s="96" t="n">
        <v>120</v>
      </c>
      <c r="N1731" s="97" t="n">
        <f aca="false">(((D1731*G1731)/1000)*E1731)*B1731</f>
        <v>0</v>
      </c>
    </row>
    <row r="1732" customFormat="false" ht="12.75" hidden="false" customHeight="false" outlineLevel="0" collapsed="false">
      <c r="A1732" s="160" t="n">
        <v>50082</v>
      </c>
      <c r="B1732" s="86"/>
      <c r="C1732" s="99" t="s">
        <v>29</v>
      </c>
      <c r="D1732" s="99" t="n">
        <v>1</v>
      </c>
      <c r="E1732" s="146" t="n">
        <v>300</v>
      </c>
      <c r="F1732" s="89" t="n">
        <f aca="false">G1732*130/1000*E1732</f>
        <v>2264.34</v>
      </c>
      <c r="G1732" s="100" t="n">
        <v>58.06</v>
      </c>
      <c r="H1732" s="91" t="n">
        <v>1000</v>
      </c>
      <c r="I1732" s="92" t="s">
        <v>1430</v>
      </c>
      <c r="J1732" s="101" t="s">
        <v>331</v>
      </c>
      <c r="K1732" s="102" t="s">
        <v>1811</v>
      </c>
      <c r="L1732" s="136" t="s">
        <v>131</v>
      </c>
      <c r="M1732" s="96" t="n">
        <v>120</v>
      </c>
      <c r="N1732" s="97" t="n">
        <f aca="false">(((D1732*G1732)/1000)*E1732)*B1732</f>
        <v>0</v>
      </c>
    </row>
    <row r="1733" customFormat="false" ht="12.75" hidden="false" customHeight="false" outlineLevel="0" collapsed="false">
      <c r="A1733" s="160" t="n">
        <v>50083</v>
      </c>
      <c r="B1733" s="86"/>
      <c r="C1733" s="99" t="s">
        <v>29</v>
      </c>
      <c r="D1733" s="99" t="n">
        <v>1</v>
      </c>
      <c r="E1733" s="146" t="n">
        <v>300</v>
      </c>
      <c r="F1733" s="89" t="n">
        <f aca="false">G1733*130/1000*E1733</f>
        <v>2698.41</v>
      </c>
      <c r="G1733" s="100" t="n">
        <v>69.19</v>
      </c>
      <c r="H1733" s="91" t="n">
        <v>1000</v>
      </c>
      <c r="I1733" s="92" t="s">
        <v>1430</v>
      </c>
      <c r="J1733" s="101" t="s">
        <v>331</v>
      </c>
      <c r="K1733" s="102" t="s">
        <v>1812</v>
      </c>
      <c r="L1733" s="136" t="s">
        <v>131</v>
      </c>
      <c r="M1733" s="96" t="n">
        <v>120</v>
      </c>
      <c r="N1733" s="97" t="n">
        <f aca="false">(((D1733*G1733)/1000)*E1733)*B1733</f>
        <v>0</v>
      </c>
    </row>
    <row r="1734" customFormat="false" ht="12.75" hidden="false" customHeight="false" outlineLevel="0" collapsed="false">
      <c r="A1734" s="160" t="n">
        <v>50084</v>
      </c>
      <c r="B1734" s="86"/>
      <c r="C1734" s="99" t="s">
        <v>29</v>
      </c>
      <c r="D1734" s="99" t="n">
        <v>1</v>
      </c>
      <c r="E1734" s="146" t="n">
        <v>300</v>
      </c>
      <c r="F1734" s="89" t="n">
        <f aca="false">G1734*130/1000*E1734</f>
        <v>1823.64</v>
      </c>
      <c r="G1734" s="100" t="n">
        <v>46.76</v>
      </c>
      <c r="H1734" s="91" t="n">
        <v>1000</v>
      </c>
      <c r="I1734" s="92" t="s">
        <v>1430</v>
      </c>
      <c r="J1734" s="101" t="s">
        <v>331</v>
      </c>
      <c r="K1734" s="102" t="s">
        <v>329</v>
      </c>
      <c r="L1734" s="136" t="s">
        <v>131</v>
      </c>
      <c r="M1734" s="96" t="n">
        <v>120</v>
      </c>
      <c r="N1734" s="97" t="n">
        <f aca="false">(((D1734*G1734)/1000)*E1734)*B1734</f>
        <v>0</v>
      </c>
    </row>
    <row r="1735" customFormat="false" ht="12.75" hidden="false" customHeight="false" outlineLevel="0" collapsed="false">
      <c r="A1735" s="160" t="n">
        <v>50085</v>
      </c>
      <c r="B1735" s="86"/>
      <c r="C1735" s="99" t="s">
        <v>29</v>
      </c>
      <c r="D1735" s="99" t="n">
        <v>1</v>
      </c>
      <c r="E1735" s="146" t="n">
        <v>300</v>
      </c>
      <c r="F1735" s="89" t="n">
        <f aca="false">G1735*130/1000*E1735</f>
        <v>2698.41</v>
      </c>
      <c r="G1735" s="100" t="n">
        <v>69.19</v>
      </c>
      <c r="H1735" s="91" t="n">
        <v>1000</v>
      </c>
      <c r="I1735" s="92" t="s">
        <v>1430</v>
      </c>
      <c r="J1735" s="101" t="s">
        <v>331</v>
      </c>
      <c r="K1735" s="102" t="s">
        <v>1813</v>
      </c>
      <c r="L1735" s="136" t="s">
        <v>131</v>
      </c>
      <c r="M1735" s="96" t="n">
        <v>120</v>
      </c>
      <c r="N1735" s="97" t="n">
        <f aca="false">(((D1735*G1735)/1000)*E1735)*B1735</f>
        <v>0</v>
      </c>
    </row>
    <row r="1736" customFormat="false" ht="12.75" hidden="false" customHeight="false" outlineLevel="0" collapsed="false">
      <c r="A1736" s="160" t="n">
        <v>50086</v>
      </c>
      <c r="B1736" s="86"/>
      <c r="C1736" s="99" t="s">
        <v>29</v>
      </c>
      <c r="D1736" s="99" t="n">
        <v>1</v>
      </c>
      <c r="E1736" s="146" t="n">
        <v>300</v>
      </c>
      <c r="F1736" s="89" t="n">
        <f aca="false">G1736*130/1000*E1736</f>
        <v>2113.41</v>
      </c>
      <c r="G1736" s="100" t="n">
        <v>54.19</v>
      </c>
      <c r="H1736" s="91" t="n">
        <v>1000</v>
      </c>
      <c r="I1736" s="92" t="s">
        <v>1430</v>
      </c>
      <c r="J1736" s="101" t="s">
        <v>331</v>
      </c>
      <c r="K1736" s="102" t="s">
        <v>1814</v>
      </c>
      <c r="L1736" s="136" t="s">
        <v>131</v>
      </c>
      <c r="M1736" s="96" t="n">
        <v>120</v>
      </c>
      <c r="N1736" s="97" t="n">
        <f aca="false">(((D1736*G1736)/1000)*E1736)*B1736</f>
        <v>0</v>
      </c>
    </row>
    <row r="1737" customFormat="false" ht="12.75" hidden="false" customHeight="false" outlineLevel="0" collapsed="false">
      <c r="A1737" s="160" t="n">
        <v>50091</v>
      </c>
      <c r="B1737" s="86"/>
      <c r="C1737" s="99" t="s">
        <v>29</v>
      </c>
      <c r="D1737" s="99" t="n">
        <v>1</v>
      </c>
      <c r="E1737" s="146" t="n">
        <v>300</v>
      </c>
      <c r="F1737" s="89" t="n">
        <f aca="false">G1737*130/1000*E1737</f>
        <v>2698.41</v>
      </c>
      <c r="G1737" s="100" t="n">
        <v>69.19</v>
      </c>
      <c r="H1737" s="91" t="n">
        <v>1000</v>
      </c>
      <c r="I1737" s="92" t="s">
        <v>1430</v>
      </c>
      <c r="J1737" s="101" t="s">
        <v>331</v>
      </c>
      <c r="K1737" s="102" t="s">
        <v>1815</v>
      </c>
      <c r="L1737" s="136" t="s">
        <v>131</v>
      </c>
      <c r="M1737" s="135" t="n">
        <v>121</v>
      </c>
      <c r="N1737" s="97" t="n">
        <f aca="false">(((D1737*G1737)/1000)*E1737)*B1737</f>
        <v>0</v>
      </c>
    </row>
    <row r="1738" customFormat="false" ht="12.75" hidden="false" customHeight="false" outlineLevel="0" collapsed="false">
      <c r="A1738" s="160" t="n">
        <v>50092</v>
      </c>
      <c r="B1738" s="86"/>
      <c r="C1738" s="99" t="s">
        <v>29</v>
      </c>
      <c r="D1738" s="99" t="n">
        <v>1</v>
      </c>
      <c r="E1738" s="146" t="n">
        <v>300</v>
      </c>
      <c r="F1738" s="89" t="n">
        <f aca="false">G1738*130/1000*E1738</f>
        <v>1823.64</v>
      </c>
      <c r="G1738" s="100" t="n">
        <v>46.76</v>
      </c>
      <c r="H1738" s="91" t="n">
        <v>1000</v>
      </c>
      <c r="I1738" s="92" t="s">
        <v>1430</v>
      </c>
      <c r="J1738" s="101" t="s">
        <v>331</v>
      </c>
      <c r="K1738" s="102" t="s">
        <v>1816</v>
      </c>
      <c r="L1738" s="136" t="s">
        <v>131</v>
      </c>
      <c r="M1738" s="135" t="n">
        <v>121</v>
      </c>
      <c r="N1738" s="97" t="n">
        <f aca="false">(((D1738*G1738)/1000)*E1738)*B1738</f>
        <v>0</v>
      </c>
    </row>
    <row r="1739" customFormat="false" ht="12.75" hidden="false" customHeight="false" outlineLevel="0" collapsed="false">
      <c r="A1739" s="160" t="n">
        <v>50093</v>
      </c>
      <c r="B1739" s="86"/>
      <c r="C1739" s="99" t="s">
        <v>29</v>
      </c>
      <c r="D1739" s="99" t="n">
        <v>1</v>
      </c>
      <c r="E1739" s="146" t="n">
        <v>300</v>
      </c>
      <c r="F1739" s="89" t="n">
        <f aca="false">G1739*130/1000*E1739</f>
        <v>1713.27</v>
      </c>
      <c r="G1739" s="100" t="n">
        <v>43.93</v>
      </c>
      <c r="H1739" s="91" t="n">
        <v>1000</v>
      </c>
      <c r="I1739" s="92" t="s">
        <v>1430</v>
      </c>
      <c r="J1739" s="101" t="s">
        <v>331</v>
      </c>
      <c r="K1739" s="102" t="s">
        <v>1817</v>
      </c>
      <c r="L1739" s="136" t="s">
        <v>131</v>
      </c>
      <c r="M1739" s="135" t="n">
        <v>121</v>
      </c>
      <c r="N1739" s="97" t="n">
        <f aca="false">(((D1739*G1739)/1000)*E1739)*B1739</f>
        <v>0</v>
      </c>
    </row>
    <row r="1740" customFormat="false" ht="12.75" hidden="false" customHeight="false" outlineLevel="0" collapsed="false">
      <c r="A1740" s="160" t="n">
        <v>50094</v>
      </c>
      <c r="B1740" s="86"/>
      <c r="C1740" s="99" t="s">
        <v>29</v>
      </c>
      <c r="D1740" s="99" t="n">
        <v>1</v>
      </c>
      <c r="E1740" s="146" t="n">
        <v>300</v>
      </c>
      <c r="F1740" s="89" t="n">
        <f aca="false">G1740*130/1000*E1740</f>
        <v>2127.84</v>
      </c>
      <c r="G1740" s="100" t="n">
        <v>54.56</v>
      </c>
      <c r="H1740" s="91" t="n">
        <v>1000</v>
      </c>
      <c r="I1740" s="92" t="s">
        <v>1430</v>
      </c>
      <c r="J1740" s="101" t="s">
        <v>331</v>
      </c>
      <c r="K1740" s="102" t="s">
        <v>1818</v>
      </c>
      <c r="L1740" s="136" t="s">
        <v>131</v>
      </c>
      <c r="M1740" s="135" t="n">
        <v>121</v>
      </c>
      <c r="N1740" s="97" t="n">
        <f aca="false">(((D1740*G1740)/1000)*E1740)*B1740</f>
        <v>0</v>
      </c>
    </row>
    <row r="1741" customFormat="false" ht="12.75" hidden="false" customHeight="false" outlineLevel="0" collapsed="false">
      <c r="A1741" s="160" t="n">
        <v>50095</v>
      </c>
      <c r="B1741" s="86"/>
      <c r="C1741" s="99" t="s">
        <v>29</v>
      </c>
      <c r="D1741" s="99" t="n">
        <v>1</v>
      </c>
      <c r="E1741" s="146" t="n">
        <v>300</v>
      </c>
      <c r="F1741" s="89" t="n">
        <f aca="false">G1741*130/1000*E1741</f>
        <v>2698.41</v>
      </c>
      <c r="G1741" s="100" t="n">
        <v>69.19</v>
      </c>
      <c r="H1741" s="91" t="n">
        <v>1000</v>
      </c>
      <c r="I1741" s="92" t="s">
        <v>1430</v>
      </c>
      <c r="J1741" s="101" t="s">
        <v>331</v>
      </c>
      <c r="K1741" s="102" t="s">
        <v>1819</v>
      </c>
      <c r="L1741" s="136" t="s">
        <v>131</v>
      </c>
      <c r="M1741" s="135" t="n">
        <v>121</v>
      </c>
      <c r="N1741" s="97" t="n">
        <f aca="false">(((D1741*G1741)/1000)*E1741)*B1741</f>
        <v>0</v>
      </c>
    </row>
    <row r="1742" customFormat="false" ht="12.75" hidden="false" customHeight="false" outlineLevel="0" collapsed="false">
      <c r="A1742" s="344" t="n">
        <v>50096</v>
      </c>
      <c r="B1742" s="86"/>
      <c r="C1742" s="149" t="s">
        <v>29</v>
      </c>
      <c r="D1742" s="149" t="n">
        <v>1</v>
      </c>
      <c r="E1742" s="146" t="n">
        <v>300</v>
      </c>
      <c r="F1742" s="89" t="n">
        <f aca="false">G1742*130/1000*E1742</f>
        <v>2698.41</v>
      </c>
      <c r="G1742" s="169" t="n">
        <v>69.19</v>
      </c>
      <c r="H1742" s="91" t="n">
        <v>1000</v>
      </c>
      <c r="I1742" s="92" t="s">
        <v>1430</v>
      </c>
      <c r="J1742" s="170" t="s">
        <v>331</v>
      </c>
      <c r="K1742" s="150" t="s">
        <v>1820</v>
      </c>
      <c r="L1742" s="171" t="s">
        <v>131</v>
      </c>
      <c r="M1742" s="135" t="n">
        <v>121</v>
      </c>
      <c r="N1742" s="97" t="n">
        <f aca="false">(((D1742*G1742)/1000)*E1742)*B1742</f>
        <v>0</v>
      </c>
    </row>
    <row r="1743" customFormat="false" ht="12.75" hidden="false" customHeight="false" outlineLevel="0" collapsed="false">
      <c r="A1743" s="328"/>
      <c r="B1743" s="77"/>
      <c r="C1743" s="141"/>
      <c r="D1743" s="77"/>
      <c r="E1743" s="141"/>
      <c r="F1743" s="89" t="n">
        <f aca="false">G1743*130/1000*E1743</f>
        <v>0</v>
      </c>
      <c r="G1743" s="83"/>
      <c r="H1743" s="224"/>
      <c r="I1743" s="225"/>
      <c r="J1743" s="77"/>
      <c r="K1743" s="80" t="s">
        <v>678</v>
      </c>
      <c r="L1743" s="78"/>
      <c r="M1743" s="144"/>
      <c r="N1743" s="145" t="s">
        <v>5</v>
      </c>
    </row>
    <row r="1744" customFormat="false" ht="12.75" hidden="false" customHeight="false" outlineLevel="0" collapsed="false">
      <c r="A1744" s="352" t="n">
        <v>50111</v>
      </c>
      <c r="B1744" s="109"/>
      <c r="C1744" s="353" t="s">
        <v>29</v>
      </c>
      <c r="D1744" s="353" t="n">
        <v>1</v>
      </c>
      <c r="E1744" s="332" t="n">
        <v>300</v>
      </c>
      <c r="F1744" s="89" t="n">
        <f aca="false">G1744*130/1000*E1744</f>
        <v>2115.36</v>
      </c>
      <c r="G1744" s="354" t="n">
        <v>54.24</v>
      </c>
      <c r="H1744" s="321" t="n">
        <v>1000</v>
      </c>
      <c r="I1744" s="334" t="s">
        <v>1430</v>
      </c>
      <c r="J1744" s="353"/>
      <c r="K1744" s="355" t="s">
        <v>1821</v>
      </c>
      <c r="L1744" s="356" t="s">
        <v>136</v>
      </c>
      <c r="M1744" s="338" t="n">
        <v>121</v>
      </c>
      <c r="N1744" s="97" t="n">
        <f aca="false">(((D1744*G1744)/1000)*E1744)*B1744</f>
        <v>0</v>
      </c>
    </row>
    <row r="1745" customFormat="false" ht="12.75" hidden="false" customHeight="false" outlineLevel="0" collapsed="false">
      <c r="A1745" s="160" t="n">
        <v>50112</v>
      </c>
      <c r="B1745" s="109"/>
      <c r="C1745" s="99" t="s">
        <v>29</v>
      </c>
      <c r="D1745" s="99" t="n">
        <v>1</v>
      </c>
      <c r="E1745" s="146" t="n">
        <v>300</v>
      </c>
      <c r="F1745" s="89" t="n">
        <f aca="false">G1745*130/1000*E1745</f>
        <v>1239.81</v>
      </c>
      <c r="G1745" s="100" t="n">
        <v>31.79</v>
      </c>
      <c r="H1745" s="91" t="n">
        <v>1000</v>
      </c>
      <c r="I1745" s="92" t="s">
        <v>1430</v>
      </c>
      <c r="J1745" s="99"/>
      <c r="K1745" s="102" t="s">
        <v>1822</v>
      </c>
      <c r="L1745" s="136" t="s">
        <v>352</v>
      </c>
      <c r="M1745" s="228" t="n">
        <v>121</v>
      </c>
      <c r="N1745" s="97" t="n">
        <f aca="false">(((D1745*G1745)/1000)*E1745)*B1745</f>
        <v>0</v>
      </c>
    </row>
    <row r="1746" customFormat="false" ht="12.75" hidden="false" customHeight="false" outlineLevel="0" collapsed="false">
      <c r="A1746" s="160" t="n">
        <v>50113</v>
      </c>
      <c r="B1746" s="109"/>
      <c r="C1746" s="99" t="s">
        <v>29</v>
      </c>
      <c r="D1746" s="99" t="n">
        <v>1</v>
      </c>
      <c r="E1746" s="146" t="n">
        <v>300</v>
      </c>
      <c r="F1746" s="89" t="n">
        <f aca="false">G1746*130/1000*E1746</f>
        <v>3000.27</v>
      </c>
      <c r="G1746" s="100" t="n">
        <v>76.93</v>
      </c>
      <c r="H1746" s="91" t="n">
        <v>1000</v>
      </c>
      <c r="I1746" s="92" t="s">
        <v>1430</v>
      </c>
      <c r="J1746" s="99"/>
      <c r="K1746" s="102" t="s">
        <v>1823</v>
      </c>
      <c r="L1746" s="136" t="s">
        <v>352</v>
      </c>
      <c r="M1746" s="228" t="n">
        <v>121</v>
      </c>
      <c r="N1746" s="97" t="n">
        <f aca="false">(((D1746*G1746)/1000)*E1746)*B1746</f>
        <v>0</v>
      </c>
    </row>
    <row r="1747" customFormat="false" ht="12.75" hidden="false" customHeight="false" outlineLevel="0" collapsed="false">
      <c r="A1747" s="160" t="n">
        <v>50114</v>
      </c>
      <c r="B1747" s="109"/>
      <c r="C1747" s="99" t="s">
        <v>29</v>
      </c>
      <c r="D1747" s="99" t="n">
        <v>1</v>
      </c>
      <c r="E1747" s="146" t="n">
        <v>300</v>
      </c>
      <c r="F1747" s="89" t="n">
        <f aca="false">G1747*130/1000*E1747</f>
        <v>15058.68</v>
      </c>
      <c r="G1747" s="100" t="n">
        <v>386.12</v>
      </c>
      <c r="H1747" s="91" t="n">
        <v>1000</v>
      </c>
      <c r="I1747" s="92" t="s">
        <v>1430</v>
      </c>
      <c r="J1747" s="99"/>
      <c r="K1747" s="102" t="s">
        <v>1824</v>
      </c>
      <c r="L1747" s="136" t="s">
        <v>352</v>
      </c>
      <c r="M1747" s="228" t="n">
        <v>121</v>
      </c>
      <c r="N1747" s="97" t="n">
        <f aca="false">(((D1747*G1747)/1000)*E1747)*B1747</f>
        <v>0</v>
      </c>
    </row>
    <row r="1748" customFormat="false" ht="12.75" hidden="false" customHeight="false" outlineLevel="0" collapsed="false">
      <c r="A1748" s="160" t="n">
        <v>50115</v>
      </c>
      <c r="B1748" s="109"/>
      <c r="C1748" s="99" t="s">
        <v>29</v>
      </c>
      <c r="D1748" s="99" t="n">
        <v>1</v>
      </c>
      <c r="E1748" s="146" t="n">
        <v>300</v>
      </c>
      <c r="F1748" s="89" t="n">
        <f aca="false">G1748*130/1000*E1748</f>
        <v>1302.21</v>
      </c>
      <c r="G1748" s="100" t="n">
        <v>33.39</v>
      </c>
      <c r="H1748" s="91" t="n">
        <v>1000</v>
      </c>
      <c r="I1748" s="92" t="s">
        <v>1430</v>
      </c>
      <c r="J1748" s="99"/>
      <c r="K1748" s="102" t="s">
        <v>1825</v>
      </c>
      <c r="L1748" s="136" t="s">
        <v>136</v>
      </c>
      <c r="M1748" s="228" t="n">
        <v>121</v>
      </c>
      <c r="N1748" s="97" t="n">
        <f aca="false">(((D1748*G1748)/1000)*E1748)*B1748</f>
        <v>0</v>
      </c>
    </row>
    <row r="1749" customFormat="false" ht="12.75" hidden="false" customHeight="false" outlineLevel="0" collapsed="false">
      <c r="A1749" s="160" t="n">
        <v>50116</v>
      </c>
      <c r="B1749" s="109"/>
      <c r="C1749" s="99" t="s">
        <v>29</v>
      </c>
      <c r="D1749" s="99" t="n">
        <v>1</v>
      </c>
      <c r="E1749" s="146" t="n">
        <v>300</v>
      </c>
      <c r="F1749" s="89" t="n">
        <f aca="false">G1749*130/1000*E1749</f>
        <v>1687.14</v>
      </c>
      <c r="G1749" s="100" t="n">
        <v>43.26</v>
      </c>
      <c r="H1749" s="91" t="n">
        <v>1000</v>
      </c>
      <c r="I1749" s="92" t="s">
        <v>1430</v>
      </c>
      <c r="J1749" s="99"/>
      <c r="K1749" s="102" t="s">
        <v>1826</v>
      </c>
      <c r="L1749" s="136" t="s">
        <v>142</v>
      </c>
      <c r="M1749" s="228" t="n">
        <v>121</v>
      </c>
      <c r="N1749" s="97" t="n">
        <f aca="false">(((D1749*G1749)/1000)*E1749)*B1749</f>
        <v>0</v>
      </c>
    </row>
    <row r="1750" customFormat="false" ht="12.75" hidden="false" customHeight="false" outlineLevel="0" collapsed="false">
      <c r="A1750" s="160" t="n">
        <v>50121</v>
      </c>
      <c r="B1750" s="109"/>
      <c r="C1750" s="99" t="s">
        <v>29</v>
      </c>
      <c r="D1750" s="99" t="n">
        <v>1</v>
      </c>
      <c r="E1750" s="146" t="n">
        <v>300</v>
      </c>
      <c r="F1750" s="89" t="n">
        <f aca="false">G1750*130/1000*E1750</f>
        <v>1008.15</v>
      </c>
      <c r="G1750" s="100" t="n">
        <v>25.85</v>
      </c>
      <c r="H1750" s="91" t="n">
        <v>1000</v>
      </c>
      <c r="I1750" s="92" t="s">
        <v>1430</v>
      </c>
      <c r="J1750" s="99"/>
      <c r="K1750" s="102" t="s">
        <v>1827</v>
      </c>
      <c r="L1750" s="136" t="s">
        <v>379</v>
      </c>
      <c r="M1750" s="228" t="n">
        <v>121</v>
      </c>
      <c r="N1750" s="97" t="n">
        <f aca="false">(((D1750*G1750)/1000)*E1750)*B1750</f>
        <v>0</v>
      </c>
    </row>
    <row r="1751" customFormat="false" ht="12.75" hidden="false" customHeight="false" outlineLevel="0" collapsed="false">
      <c r="A1751" s="160" t="n">
        <v>50122</v>
      </c>
      <c r="B1751" s="109"/>
      <c r="C1751" s="99" t="s">
        <v>29</v>
      </c>
      <c r="D1751" s="99" t="n">
        <v>1</v>
      </c>
      <c r="E1751" s="146" t="n">
        <v>300</v>
      </c>
      <c r="F1751" s="89" t="n">
        <f aca="false">G1751*130/1000*E1751</f>
        <v>2129.79</v>
      </c>
      <c r="G1751" s="100" t="n">
        <v>54.61</v>
      </c>
      <c r="H1751" s="91" t="n">
        <v>1000</v>
      </c>
      <c r="I1751" s="92" t="s">
        <v>1430</v>
      </c>
      <c r="J1751" s="99"/>
      <c r="K1751" s="102" t="s">
        <v>1828</v>
      </c>
      <c r="L1751" s="136" t="s">
        <v>352</v>
      </c>
      <c r="M1751" s="228" t="n">
        <v>121</v>
      </c>
      <c r="N1751" s="97" t="n">
        <f aca="false">(((D1751*G1751)/1000)*E1751)*B1751</f>
        <v>0</v>
      </c>
    </row>
    <row r="1752" customFormat="false" ht="12.75" hidden="false" customHeight="false" outlineLevel="0" collapsed="false">
      <c r="A1752" s="160" t="n">
        <v>50123</v>
      </c>
      <c r="B1752" s="109"/>
      <c r="C1752" s="99" t="s">
        <v>29</v>
      </c>
      <c r="D1752" s="99" t="n">
        <v>1</v>
      </c>
      <c r="E1752" s="146" t="n">
        <v>300</v>
      </c>
      <c r="F1752" s="89" t="n">
        <f aca="false">G1752*130/1000*E1752</f>
        <v>2417.61</v>
      </c>
      <c r="G1752" s="100" t="n">
        <v>61.99</v>
      </c>
      <c r="H1752" s="91" t="n">
        <v>1000</v>
      </c>
      <c r="I1752" s="92" t="s">
        <v>1430</v>
      </c>
      <c r="J1752" s="99"/>
      <c r="K1752" s="102" t="s">
        <v>1829</v>
      </c>
      <c r="L1752" s="136" t="s">
        <v>136</v>
      </c>
      <c r="M1752" s="228" t="n">
        <v>121</v>
      </c>
      <c r="N1752" s="97" t="n">
        <f aca="false">(((D1752*G1752)/1000)*E1752)*B1752</f>
        <v>0</v>
      </c>
    </row>
    <row r="1753" customFormat="false" ht="12.75" hidden="false" customHeight="false" outlineLevel="0" collapsed="false">
      <c r="A1753" s="160" t="n">
        <v>50124</v>
      </c>
      <c r="B1753" s="109"/>
      <c r="C1753" s="99" t="s">
        <v>29</v>
      </c>
      <c r="D1753" s="99" t="n">
        <v>1</v>
      </c>
      <c r="E1753" s="146" t="n">
        <v>300</v>
      </c>
      <c r="F1753" s="89" t="n">
        <f aca="false">G1753*130/1000*E1753</f>
        <v>2098.59</v>
      </c>
      <c r="G1753" s="100" t="n">
        <v>53.81</v>
      </c>
      <c r="H1753" s="91" t="n">
        <v>1000</v>
      </c>
      <c r="I1753" s="92" t="s">
        <v>1430</v>
      </c>
      <c r="J1753" s="99"/>
      <c r="K1753" s="102" t="s">
        <v>302</v>
      </c>
      <c r="L1753" s="136" t="s">
        <v>385</v>
      </c>
      <c r="M1753" s="228" t="n">
        <v>121</v>
      </c>
      <c r="N1753" s="97" t="n">
        <f aca="false">(((D1753*G1753)/1000)*E1753)*B1753</f>
        <v>0</v>
      </c>
    </row>
    <row r="1754" customFormat="false" ht="12.75" hidden="false" customHeight="false" outlineLevel="0" collapsed="false">
      <c r="A1754" s="160" t="n">
        <v>50125</v>
      </c>
      <c r="B1754" s="109"/>
      <c r="C1754" s="99" t="s">
        <v>29</v>
      </c>
      <c r="D1754" s="99" t="n">
        <v>1</v>
      </c>
      <c r="E1754" s="146" t="n">
        <v>300</v>
      </c>
      <c r="F1754" s="89" t="n">
        <f aca="false">G1754*130/1000*E1754</f>
        <v>2417.61</v>
      </c>
      <c r="G1754" s="100" t="n">
        <v>61.99</v>
      </c>
      <c r="H1754" s="91" t="n">
        <v>1000</v>
      </c>
      <c r="I1754" s="92" t="s">
        <v>1430</v>
      </c>
      <c r="J1754" s="99"/>
      <c r="K1754" s="102" t="s">
        <v>1830</v>
      </c>
      <c r="L1754" s="136" t="s">
        <v>352</v>
      </c>
      <c r="M1754" s="228" t="n">
        <v>121</v>
      </c>
      <c r="N1754" s="97" t="n">
        <f aca="false">(((D1754*G1754)/1000)*E1754)*B1754</f>
        <v>0</v>
      </c>
    </row>
    <row r="1755" customFormat="false" ht="12.75" hidden="false" customHeight="false" outlineLevel="0" collapsed="false">
      <c r="A1755" s="344" t="n">
        <v>50126</v>
      </c>
      <c r="B1755" s="109"/>
      <c r="C1755" s="149" t="s">
        <v>29</v>
      </c>
      <c r="D1755" s="149" t="n">
        <v>1</v>
      </c>
      <c r="E1755" s="215" t="n">
        <v>300</v>
      </c>
      <c r="F1755" s="89" t="n">
        <f aca="false">G1755*130/1000*E1755</f>
        <v>1531.14</v>
      </c>
      <c r="G1755" s="169" t="n">
        <v>39.26</v>
      </c>
      <c r="H1755" s="91" t="n">
        <v>1000</v>
      </c>
      <c r="I1755" s="92" t="s">
        <v>1430</v>
      </c>
      <c r="J1755" s="149"/>
      <c r="K1755" s="150" t="s">
        <v>1831</v>
      </c>
      <c r="L1755" s="171" t="s">
        <v>136</v>
      </c>
      <c r="M1755" s="228" t="n">
        <v>121</v>
      </c>
      <c r="N1755" s="97" t="n">
        <f aca="false">(((D1755*G1755)/1000)*E1755)*B1755</f>
        <v>0</v>
      </c>
    </row>
    <row r="1756" customFormat="false" ht="12.75" hidden="false" customHeight="false" outlineLevel="0" collapsed="false">
      <c r="A1756" s="328"/>
      <c r="B1756" s="140"/>
      <c r="C1756" s="141"/>
      <c r="D1756" s="77"/>
      <c r="E1756" s="141"/>
      <c r="F1756" s="89" t="n">
        <f aca="false">G1756*130/1000*E1756</f>
        <v>0</v>
      </c>
      <c r="G1756" s="83"/>
      <c r="H1756" s="224"/>
      <c r="I1756" s="225"/>
      <c r="J1756" s="77"/>
      <c r="K1756" s="80" t="s">
        <v>1832</v>
      </c>
      <c r="L1756" s="78"/>
      <c r="M1756" s="144"/>
      <c r="N1756" s="145" t="s">
        <v>5</v>
      </c>
    </row>
    <row r="1757" customFormat="false" ht="12.75" hidden="false" customHeight="false" outlineLevel="0" collapsed="false">
      <c r="A1757" s="152" t="n">
        <v>50141</v>
      </c>
      <c r="B1757" s="86"/>
      <c r="C1757" s="87" t="s">
        <v>29</v>
      </c>
      <c r="D1757" s="87" t="n">
        <v>1</v>
      </c>
      <c r="E1757" s="88" t="n">
        <v>200</v>
      </c>
      <c r="F1757" s="89" t="n">
        <f aca="false">G1757*130/1000*E1757</f>
        <v>1411.8</v>
      </c>
      <c r="G1757" s="90" t="n">
        <v>54.3</v>
      </c>
      <c r="H1757" s="91" t="n">
        <v>1000</v>
      </c>
      <c r="I1757" s="92" t="s">
        <v>1430</v>
      </c>
      <c r="J1757" s="87"/>
      <c r="K1757" s="94" t="s">
        <v>1833</v>
      </c>
      <c r="L1757" s="95" t="s">
        <v>142</v>
      </c>
      <c r="M1757" s="228" t="n">
        <v>121</v>
      </c>
      <c r="N1757" s="97" t="n">
        <f aca="false">(((D1757*G1757)/1000)*E1757)*B1757</f>
        <v>0</v>
      </c>
    </row>
    <row r="1758" customFormat="false" ht="12.75" hidden="false" customHeight="false" outlineLevel="0" collapsed="false">
      <c r="A1758" s="160" t="n">
        <v>50142</v>
      </c>
      <c r="B1758" s="86"/>
      <c r="C1758" s="99" t="s">
        <v>29</v>
      </c>
      <c r="D1758" s="99" t="n">
        <v>1</v>
      </c>
      <c r="E1758" s="88" t="n">
        <v>200</v>
      </c>
      <c r="F1758" s="89" t="n">
        <f aca="false">G1758*130/1000*E1758</f>
        <v>1505.66</v>
      </c>
      <c r="G1758" s="100" t="n">
        <v>57.91</v>
      </c>
      <c r="H1758" s="91" t="n">
        <v>1000</v>
      </c>
      <c r="I1758" s="92" t="s">
        <v>1430</v>
      </c>
      <c r="J1758" s="99"/>
      <c r="K1758" s="102" t="s">
        <v>1834</v>
      </c>
      <c r="L1758" s="136" t="s">
        <v>142</v>
      </c>
      <c r="M1758" s="228" t="n">
        <v>121</v>
      </c>
      <c r="N1758" s="97" t="n">
        <f aca="false">(((D1758*G1758)/1000)*E1758)*B1758</f>
        <v>0</v>
      </c>
    </row>
    <row r="1759" customFormat="false" ht="12.75" hidden="false" customHeight="false" outlineLevel="0" collapsed="false">
      <c r="A1759" s="160" t="n">
        <v>50143</v>
      </c>
      <c r="B1759" s="86"/>
      <c r="C1759" s="99" t="s">
        <v>29</v>
      </c>
      <c r="D1759" s="99" t="n">
        <v>1</v>
      </c>
      <c r="E1759" s="88" t="n">
        <v>200</v>
      </c>
      <c r="F1759" s="89" t="n">
        <f aca="false">G1759*130/1000*E1759</f>
        <v>1307.8</v>
      </c>
      <c r="G1759" s="100" t="n">
        <v>50.3</v>
      </c>
      <c r="H1759" s="91" t="n">
        <v>1000</v>
      </c>
      <c r="I1759" s="92" t="s">
        <v>1430</v>
      </c>
      <c r="J1759" s="99"/>
      <c r="K1759" s="102" t="s">
        <v>1835</v>
      </c>
      <c r="L1759" s="136" t="s">
        <v>142</v>
      </c>
      <c r="M1759" s="228" t="n">
        <v>121</v>
      </c>
      <c r="N1759" s="97" t="n">
        <f aca="false">(((D1759*G1759)/1000)*E1759)*B1759</f>
        <v>0</v>
      </c>
    </row>
    <row r="1760" customFormat="false" ht="12.75" hidden="false" customHeight="false" outlineLevel="0" collapsed="false">
      <c r="A1760" s="160" t="n">
        <v>50144</v>
      </c>
      <c r="B1760" s="86"/>
      <c r="C1760" s="99" t="s">
        <v>29</v>
      </c>
      <c r="D1760" s="99" t="n">
        <v>1</v>
      </c>
      <c r="E1760" s="88" t="n">
        <v>200</v>
      </c>
      <c r="F1760" s="89" t="n">
        <f aca="false">G1760*130/1000*E1760</f>
        <v>2466.36</v>
      </c>
      <c r="G1760" s="100" t="n">
        <v>94.86</v>
      </c>
      <c r="H1760" s="91" t="n">
        <v>1000</v>
      </c>
      <c r="I1760" s="92" t="s">
        <v>1430</v>
      </c>
      <c r="J1760" s="99"/>
      <c r="K1760" s="102" t="s">
        <v>1076</v>
      </c>
      <c r="L1760" s="136" t="s">
        <v>142</v>
      </c>
      <c r="M1760" s="228" t="n">
        <v>121</v>
      </c>
      <c r="N1760" s="97" t="n">
        <f aca="false">(((D1760*G1760)/1000)*E1760)*B1760</f>
        <v>0</v>
      </c>
    </row>
    <row r="1761" customFormat="false" ht="12.75" hidden="false" customHeight="false" outlineLevel="0" collapsed="false">
      <c r="A1761" s="160" t="n">
        <v>50145</v>
      </c>
      <c r="B1761" s="86"/>
      <c r="C1761" s="99" t="s">
        <v>29</v>
      </c>
      <c r="D1761" s="99" t="n">
        <v>1</v>
      </c>
      <c r="E1761" s="88" t="n">
        <v>200</v>
      </c>
      <c r="F1761" s="89" t="n">
        <f aca="false">G1761*130/1000*E1761</f>
        <v>1423.24</v>
      </c>
      <c r="G1761" s="100" t="n">
        <v>54.74</v>
      </c>
      <c r="H1761" s="91" t="n">
        <v>1000</v>
      </c>
      <c r="I1761" s="92" t="s">
        <v>1430</v>
      </c>
      <c r="J1761" s="99"/>
      <c r="K1761" s="102" t="s">
        <v>1836</v>
      </c>
      <c r="L1761" s="136" t="s">
        <v>142</v>
      </c>
      <c r="M1761" s="228" t="n">
        <v>121</v>
      </c>
      <c r="N1761" s="97" t="n">
        <f aca="false">(((D1761*G1761)/1000)*E1761)*B1761</f>
        <v>0</v>
      </c>
    </row>
    <row r="1762" customFormat="false" ht="12.75" hidden="false" customHeight="false" outlineLevel="0" collapsed="false">
      <c r="A1762" s="344" t="n">
        <v>50146</v>
      </c>
      <c r="B1762" s="86"/>
      <c r="C1762" s="149" t="s">
        <v>29</v>
      </c>
      <c r="D1762" s="149" t="n">
        <v>1</v>
      </c>
      <c r="E1762" s="88" t="n">
        <v>200</v>
      </c>
      <c r="F1762" s="89" t="n">
        <f aca="false">G1762*130/1000*E1762</f>
        <v>1307.8</v>
      </c>
      <c r="G1762" s="169" t="n">
        <v>50.3</v>
      </c>
      <c r="H1762" s="91" t="n">
        <v>1000</v>
      </c>
      <c r="I1762" s="92" t="s">
        <v>1430</v>
      </c>
      <c r="J1762" s="149"/>
      <c r="K1762" s="150" t="s">
        <v>1080</v>
      </c>
      <c r="L1762" s="171" t="s">
        <v>142</v>
      </c>
      <c r="M1762" s="228" t="n">
        <v>121</v>
      </c>
      <c r="N1762" s="97" t="n">
        <f aca="false">(((D1762*G1762)/1000)*E1762)*B1762</f>
        <v>0</v>
      </c>
    </row>
    <row r="1763" customFormat="false" ht="12.75" hidden="false" customHeight="false" outlineLevel="0" collapsed="false">
      <c r="A1763" s="328"/>
      <c r="B1763" s="140"/>
      <c r="C1763" s="141"/>
      <c r="D1763" s="77"/>
      <c r="E1763" s="141"/>
      <c r="F1763" s="89" t="n">
        <f aca="false">G1763*130/1000*E1763</f>
        <v>0</v>
      </c>
      <c r="G1763" s="83"/>
      <c r="H1763" s="224"/>
      <c r="I1763" s="225"/>
      <c r="J1763" s="77"/>
      <c r="K1763" s="80" t="s">
        <v>669</v>
      </c>
      <c r="L1763" s="78"/>
      <c r="M1763" s="228"/>
      <c r="N1763" s="145" t="s">
        <v>5</v>
      </c>
    </row>
    <row r="1764" customFormat="false" ht="12.75" hidden="false" customHeight="false" outlineLevel="0" collapsed="false">
      <c r="A1764" s="152" t="n">
        <v>50161</v>
      </c>
      <c r="B1764" s="109"/>
      <c r="C1764" s="87" t="s">
        <v>29</v>
      </c>
      <c r="D1764" s="87" t="n">
        <v>1</v>
      </c>
      <c r="E1764" s="88" t="n">
        <v>200</v>
      </c>
      <c r="F1764" s="89" t="n">
        <f aca="false">G1764*130/1000*E1764</f>
        <v>13936.52</v>
      </c>
      <c r="G1764" s="90" t="n">
        <v>536.02</v>
      </c>
      <c r="H1764" s="91" t="n">
        <v>1000</v>
      </c>
      <c r="I1764" s="92" t="s">
        <v>1430</v>
      </c>
      <c r="J1764" s="87"/>
      <c r="K1764" s="94" t="s">
        <v>1837</v>
      </c>
      <c r="L1764" s="95" t="s">
        <v>142</v>
      </c>
      <c r="M1764" s="228" t="n">
        <v>122</v>
      </c>
      <c r="N1764" s="97" t="n">
        <f aca="false">(((D1764*G1764)/1000)*E1764)*B1764</f>
        <v>0</v>
      </c>
    </row>
    <row r="1765" customFormat="false" ht="12.75" hidden="false" customHeight="false" outlineLevel="0" collapsed="false">
      <c r="A1765" s="160" t="n">
        <v>50162</v>
      </c>
      <c r="B1765" s="109"/>
      <c r="C1765" s="99" t="s">
        <v>29</v>
      </c>
      <c r="D1765" s="99" t="n">
        <v>1</v>
      </c>
      <c r="E1765" s="88" t="n">
        <v>200</v>
      </c>
      <c r="F1765" s="89" t="n">
        <f aca="false">G1765*130/1000*E1765</f>
        <v>1498.12</v>
      </c>
      <c r="G1765" s="100" t="n">
        <v>57.62</v>
      </c>
      <c r="H1765" s="91" t="n">
        <v>1000</v>
      </c>
      <c r="I1765" s="92" t="s">
        <v>1430</v>
      </c>
      <c r="J1765" s="99"/>
      <c r="K1765" s="102" t="s">
        <v>1838</v>
      </c>
      <c r="L1765" s="136" t="s">
        <v>142</v>
      </c>
      <c r="M1765" s="228" t="n">
        <v>122</v>
      </c>
      <c r="N1765" s="97" t="n">
        <f aca="false">(((D1765*G1765)/1000)*E1765)*B1765</f>
        <v>0</v>
      </c>
    </row>
    <row r="1766" customFormat="false" ht="12.75" hidden="false" customHeight="false" outlineLevel="0" collapsed="false">
      <c r="A1766" s="160" t="n">
        <v>50163</v>
      </c>
      <c r="B1766" s="109"/>
      <c r="C1766" s="99" t="s">
        <v>29</v>
      </c>
      <c r="D1766" s="99" t="n">
        <v>1</v>
      </c>
      <c r="E1766" s="88" t="n">
        <v>200</v>
      </c>
      <c r="F1766" s="89" t="n">
        <f aca="false">G1766*130/1000*E1766</f>
        <v>2686.58</v>
      </c>
      <c r="G1766" s="100" t="n">
        <v>103.33</v>
      </c>
      <c r="H1766" s="91" t="n">
        <v>1000</v>
      </c>
      <c r="I1766" s="92" t="s">
        <v>1430</v>
      </c>
      <c r="J1766" s="99"/>
      <c r="K1766" s="102" t="s">
        <v>675</v>
      </c>
      <c r="L1766" s="136" t="s">
        <v>142</v>
      </c>
      <c r="M1766" s="228" t="n">
        <v>122</v>
      </c>
      <c r="N1766" s="97" t="n">
        <f aca="false">(((D1766*G1766)/1000)*E1766)*B1766</f>
        <v>0</v>
      </c>
    </row>
    <row r="1767" customFormat="false" ht="12.75" hidden="false" customHeight="false" outlineLevel="0" collapsed="false">
      <c r="A1767" s="160" t="n">
        <v>50164</v>
      </c>
      <c r="B1767" s="109"/>
      <c r="C1767" s="99" t="s">
        <v>29</v>
      </c>
      <c r="D1767" s="99" t="n">
        <v>1</v>
      </c>
      <c r="E1767" s="88" t="n">
        <v>200</v>
      </c>
      <c r="F1767" s="89" t="n">
        <f aca="false">G1767*130/1000*E1767</f>
        <v>8140.08</v>
      </c>
      <c r="G1767" s="100" t="n">
        <v>313.08</v>
      </c>
      <c r="H1767" s="91" t="n">
        <v>1000</v>
      </c>
      <c r="I1767" s="92" t="s">
        <v>1430</v>
      </c>
      <c r="J1767" s="99"/>
      <c r="K1767" s="102" t="s">
        <v>1839</v>
      </c>
      <c r="L1767" s="136" t="s">
        <v>142</v>
      </c>
      <c r="M1767" s="228" t="n">
        <v>122</v>
      </c>
      <c r="N1767" s="97" t="n">
        <f aca="false">(((D1767*G1767)/1000)*E1767)*B1767</f>
        <v>0</v>
      </c>
    </row>
    <row r="1768" customFormat="false" ht="12.75" hidden="false" customHeight="false" outlineLevel="0" collapsed="false">
      <c r="A1768" s="160" t="n">
        <v>50165</v>
      </c>
      <c r="B1768" s="109"/>
      <c r="C1768" s="99" t="s">
        <v>29</v>
      </c>
      <c r="D1768" s="99" t="n">
        <v>1</v>
      </c>
      <c r="E1768" s="88" t="n">
        <v>200</v>
      </c>
      <c r="F1768" s="89" t="n">
        <f aca="false">G1768*130/1000*E1768</f>
        <v>1507.48</v>
      </c>
      <c r="G1768" s="100" t="n">
        <v>57.98</v>
      </c>
      <c r="H1768" s="91" t="n">
        <v>1000</v>
      </c>
      <c r="I1768" s="92" t="s">
        <v>1430</v>
      </c>
      <c r="J1768" s="99"/>
      <c r="K1768" s="102" t="s">
        <v>676</v>
      </c>
      <c r="L1768" s="136" t="s">
        <v>142</v>
      </c>
      <c r="M1768" s="228" t="n">
        <v>122</v>
      </c>
      <c r="N1768" s="97" t="n">
        <f aca="false">(((D1768*G1768)/1000)*E1768)*B1768</f>
        <v>0</v>
      </c>
    </row>
    <row r="1769" customFormat="false" ht="12.75" hidden="false" customHeight="false" outlineLevel="0" collapsed="false">
      <c r="A1769" s="344" t="n">
        <v>50166</v>
      </c>
      <c r="B1769" s="109"/>
      <c r="C1769" s="149" t="s">
        <v>29</v>
      </c>
      <c r="D1769" s="149" t="n">
        <v>1</v>
      </c>
      <c r="E1769" s="88" t="n">
        <v>200</v>
      </c>
      <c r="F1769" s="89" t="n">
        <f aca="false">G1769*130/1000*E1769</f>
        <v>6878.04</v>
      </c>
      <c r="G1769" s="169" t="n">
        <v>264.54</v>
      </c>
      <c r="H1769" s="91" t="n">
        <v>1000</v>
      </c>
      <c r="I1769" s="92" t="s">
        <v>1430</v>
      </c>
      <c r="J1769" s="149"/>
      <c r="K1769" s="150" t="s">
        <v>1071</v>
      </c>
      <c r="L1769" s="171" t="s">
        <v>142</v>
      </c>
      <c r="M1769" s="228" t="n">
        <v>122</v>
      </c>
      <c r="N1769" s="97" t="n">
        <f aca="false">(((D1769*G1769)/1000)*E1769)*B1769</f>
        <v>0</v>
      </c>
    </row>
    <row r="1770" customFormat="false" ht="12.75" hidden="false" customHeight="false" outlineLevel="0" collapsed="false">
      <c r="A1770" s="344"/>
      <c r="B1770" s="359"/>
      <c r="C1770" s="149"/>
      <c r="D1770" s="149"/>
      <c r="E1770" s="215"/>
      <c r="F1770" s="89" t="n">
        <f aca="false">G1770*130/1000*E1770</f>
        <v>0</v>
      </c>
      <c r="G1770" s="169"/>
      <c r="H1770" s="176"/>
      <c r="I1770" s="360"/>
      <c r="J1770" s="149"/>
      <c r="K1770" s="195" t="s">
        <v>1840</v>
      </c>
      <c r="L1770" s="78"/>
      <c r="M1770" s="228"/>
      <c r="N1770" s="145" t="s">
        <v>5</v>
      </c>
    </row>
    <row r="1771" customFormat="false" ht="12.75" hidden="false" customHeight="false" outlineLevel="0" collapsed="false">
      <c r="A1771" s="160" t="n">
        <v>50181</v>
      </c>
      <c r="B1771" s="109"/>
      <c r="C1771" s="99" t="s">
        <v>29</v>
      </c>
      <c r="D1771" s="99" t="n">
        <v>1</v>
      </c>
      <c r="E1771" s="215" t="n">
        <v>300</v>
      </c>
      <c r="F1771" s="89" t="n">
        <f aca="false">G1771*130/1000*E1771</f>
        <v>1063.53</v>
      </c>
      <c r="G1771" s="100" t="n">
        <v>27.27</v>
      </c>
      <c r="H1771" s="182" t="n">
        <v>1000</v>
      </c>
      <c r="I1771" s="183" t="s">
        <v>1430</v>
      </c>
      <c r="J1771" s="99"/>
      <c r="K1771" s="102" t="s">
        <v>1841</v>
      </c>
      <c r="L1771" s="136" t="s">
        <v>142</v>
      </c>
      <c r="M1771" s="135" t="n">
        <v>122</v>
      </c>
      <c r="N1771" s="97" t="n">
        <f aca="false">(((D1771*G1771)/1000)*E1771)*B1771</f>
        <v>0</v>
      </c>
    </row>
    <row r="1772" customFormat="false" ht="12.75" hidden="false" customHeight="false" outlineLevel="0" collapsed="false">
      <c r="A1772" s="160" t="n">
        <v>50182</v>
      </c>
      <c r="B1772" s="109"/>
      <c r="C1772" s="99" t="s">
        <v>29</v>
      </c>
      <c r="D1772" s="99" t="n">
        <v>1</v>
      </c>
      <c r="E1772" s="215" t="n">
        <v>300</v>
      </c>
      <c r="F1772" s="89" t="n">
        <f aca="false">G1772*130/1000*E1772</f>
        <v>1454.7</v>
      </c>
      <c r="G1772" s="100" t="n">
        <v>37.3</v>
      </c>
      <c r="H1772" s="91" t="n">
        <v>1000</v>
      </c>
      <c r="I1772" s="92" t="s">
        <v>1430</v>
      </c>
      <c r="J1772" s="99"/>
      <c r="K1772" s="102" t="s">
        <v>1842</v>
      </c>
      <c r="L1772" s="136" t="s">
        <v>142</v>
      </c>
      <c r="M1772" s="135" t="n">
        <v>122</v>
      </c>
      <c r="N1772" s="97" t="n">
        <f aca="false">(((D1772*G1772)/1000)*E1772)*B1772</f>
        <v>0</v>
      </c>
    </row>
    <row r="1773" customFormat="false" ht="12.75" hidden="false" customHeight="false" outlineLevel="0" collapsed="false">
      <c r="A1773" s="160" t="n">
        <v>50183</v>
      </c>
      <c r="B1773" s="109"/>
      <c r="C1773" s="99" t="s">
        <v>29</v>
      </c>
      <c r="D1773" s="99" t="n">
        <v>1</v>
      </c>
      <c r="E1773" s="215" t="n">
        <v>300</v>
      </c>
      <c r="F1773" s="89" t="n">
        <f aca="false">G1773*130/1000*E1773</f>
        <v>2415.66</v>
      </c>
      <c r="G1773" s="100" t="n">
        <v>61.94</v>
      </c>
      <c r="H1773" s="91" t="n">
        <v>1000</v>
      </c>
      <c r="I1773" s="92" t="s">
        <v>1430</v>
      </c>
      <c r="J1773" s="99"/>
      <c r="K1773" s="102" t="s">
        <v>1843</v>
      </c>
      <c r="L1773" s="136" t="s">
        <v>142</v>
      </c>
      <c r="M1773" s="135" t="n">
        <v>122</v>
      </c>
      <c r="N1773" s="97" t="n">
        <f aca="false">(((D1773*G1773)/1000)*E1773)*B1773</f>
        <v>0</v>
      </c>
    </row>
    <row r="1774" customFormat="false" ht="12.75" hidden="false" customHeight="false" outlineLevel="0" collapsed="false">
      <c r="A1774" s="160" t="n">
        <v>50184</v>
      </c>
      <c r="B1774" s="109"/>
      <c r="C1774" s="99" t="s">
        <v>29</v>
      </c>
      <c r="D1774" s="99" t="n">
        <v>1</v>
      </c>
      <c r="E1774" s="215" t="n">
        <v>300</v>
      </c>
      <c r="F1774" s="89" t="n">
        <f aca="false">G1774*130/1000*E1774</f>
        <v>1237.86</v>
      </c>
      <c r="G1774" s="100" t="n">
        <v>31.74</v>
      </c>
      <c r="H1774" s="91" t="n">
        <v>1000</v>
      </c>
      <c r="I1774" s="92" t="s">
        <v>1430</v>
      </c>
      <c r="J1774" s="99"/>
      <c r="K1774" s="102" t="s">
        <v>1844</v>
      </c>
      <c r="L1774" s="136" t="s">
        <v>142</v>
      </c>
      <c r="M1774" s="135" t="n">
        <v>122</v>
      </c>
      <c r="N1774" s="97" t="n">
        <f aca="false">(((D1774*G1774)/1000)*E1774)*B1774</f>
        <v>0</v>
      </c>
    </row>
    <row r="1775" customFormat="false" ht="12.75" hidden="false" customHeight="false" outlineLevel="0" collapsed="false">
      <c r="A1775" s="160" t="n">
        <v>50185</v>
      </c>
      <c r="B1775" s="109"/>
      <c r="C1775" s="99" t="s">
        <v>29</v>
      </c>
      <c r="D1775" s="99" t="n">
        <v>1</v>
      </c>
      <c r="E1775" s="215" t="n">
        <v>300</v>
      </c>
      <c r="F1775" s="89" t="n">
        <f aca="false">G1775*130/1000*E1775</f>
        <v>1063.53</v>
      </c>
      <c r="G1775" s="100" t="n">
        <v>27.27</v>
      </c>
      <c r="H1775" s="91" t="n">
        <v>1000</v>
      </c>
      <c r="I1775" s="92" t="s">
        <v>1430</v>
      </c>
      <c r="J1775" s="99"/>
      <c r="K1775" s="102" t="s">
        <v>1845</v>
      </c>
      <c r="L1775" s="136" t="s">
        <v>142</v>
      </c>
      <c r="M1775" s="135" t="n">
        <v>122</v>
      </c>
      <c r="N1775" s="97" t="n">
        <f aca="false">(((D1775*G1775)/1000)*E1775)*B1775</f>
        <v>0</v>
      </c>
    </row>
    <row r="1776" customFormat="false" ht="12.75" hidden="false" customHeight="false" outlineLevel="0" collapsed="false">
      <c r="A1776" s="160" t="n">
        <v>50186</v>
      </c>
      <c r="B1776" s="109"/>
      <c r="C1776" s="149" t="s">
        <v>29</v>
      </c>
      <c r="D1776" s="149" t="n">
        <v>1</v>
      </c>
      <c r="E1776" s="215" t="n">
        <v>300</v>
      </c>
      <c r="F1776" s="89" t="n">
        <f aca="false">G1776*130/1000*E1776</f>
        <v>1126.71</v>
      </c>
      <c r="G1776" s="100" t="n">
        <v>28.89</v>
      </c>
      <c r="H1776" s="91" t="n">
        <v>1000</v>
      </c>
      <c r="I1776" s="92" t="s">
        <v>1430</v>
      </c>
      <c r="J1776" s="101"/>
      <c r="K1776" s="102" t="s">
        <v>1846</v>
      </c>
      <c r="L1776" s="136" t="s">
        <v>142</v>
      </c>
      <c r="M1776" s="135" t="n">
        <v>122</v>
      </c>
      <c r="N1776" s="97" t="n">
        <f aca="false">(((D1776*G1776)/1000)*E1776)*B1776</f>
        <v>0</v>
      </c>
    </row>
    <row r="1777" customFormat="false" ht="12.75" hidden="false" customHeight="false" outlineLevel="0" collapsed="false">
      <c r="A1777" s="328"/>
      <c r="B1777" s="140"/>
      <c r="C1777" s="141"/>
      <c r="D1777" s="77"/>
      <c r="E1777" s="141"/>
      <c r="F1777" s="89" t="n">
        <f aca="false">G1777*130/1000*E1777</f>
        <v>0</v>
      </c>
      <c r="G1777" s="83"/>
      <c r="H1777" s="224"/>
      <c r="I1777" s="225"/>
      <c r="J1777" s="296"/>
      <c r="K1777" s="80" t="s">
        <v>357</v>
      </c>
      <c r="L1777" s="78"/>
      <c r="M1777" s="144"/>
      <c r="N1777" s="145" t="s">
        <v>5</v>
      </c>
    </row>
    <row r="1778" customFormat="false" ht="12.75" hidden="false" customHeight="false" outlineLevel="0" collapsed="false">
      <c r="A1778" s="152" t="n">
        <v>50201</v>
      </c>
      <c r="B1778" s="86"/>
      <c r="C1778" s="87" t="s">
        <v>29</v>
      </c>
      <c r="D1778" s="87" t="n">
        <v>1</v>
      </c>
      <c r="E1778" s="215" t="n">
        <v>300</v>
      </c>
      <c r="F1778" s="89" t="n">
        <f aca="false">G1778*130/1000*E1778</f>
        <v>1945.32</v>
      </c>
      <c r="G1778" s="90" t="n">
        <v>49.88</v>
      </c>
      <c r="H1778" s="91" t="n">
        <v>1000</v>
      </c>
      <c r="I1778" s="92" t="s">
        <v>1430</v>
      </c>
      <c r="J1778" s="93"/>
      <c r="K1778" s="94" t="s">
        <v>1847</v>
      </c>
      <c r="L1778" s="95" t="s">
        <v>142</v>
      </c>
      <c r="M1778" s="135" t="n">
        <v>122</v>
      </c>
      <c r="N1778" s="97" t="n">
        <f aca="false">(((D1778*G1778)/1000)*E1778)*B1778</f>
        <v>0</v>
      </c>
    </row>
    <row r="1779" customFormat="false" ht="12.75" hidden="false" customHeight="false" outlineLevel="0" collapsed="false">
      <c r="A1779" s="152" t="n">
        <v>50202</v>
      </c>
      <c r="B1779" s="86"/>
      <c r="C1779" s="87" t="s">
        <v>29</v>
      </c>
      <c r="D1779" s="87" t="n">
        <v>1</v>
      </c>
      <c r="E1779" s="215" t="n">
        <v>300</v>
      </c>
      <c r="F1779" s="89" t="n">
        <f aca="false">G1779*130/1000*E1779</f>
        <v>1945.32</v>
      </c>
      <c r="G1779" s="90" t="n">
        <v>49.88</v>
      </c>
      <c r="H1779" s="91" t="n">
        <v>1000</v>
      </c>
      <c r="I1779" s="92" t="s">
        <v>1430</v>
      </c>
      <c r="J1779" s="93"/>
      <c r="K1779" s="94" t="s">
        <v>1848</v>
      </c>
      <c r="L1779" s="95" t="s">
        <v>142</v>
      </c>
      <c r="M1779" s="135" t="n">
        <v>122</v>
      </c>
      <c r="N1779" s="97" t="n">
        <f aca="false">(((D1779*G1779)/1000)*E1779)*B1779</f>
        <v>0</v>
      </c>
    </row>
    <row r="1780" customFormat="false" ht="12.75" hidden="false" customHeight="false" outlineLevel="0" collapsed="false">
      <c r="A1780" s="152" t="n">
        <v>50203</v>
      </c>
      <c r="B1780" s="86"/>
      <c r="C1780" s="87" t="s">
        <v>29</v>
      </c>
      <c r="D1780" s="87" t="n">
        <v>1</v>
      </c>
      <c r="E1780" s="215" t="n">
        <v>300</v>
      </c>
      <c r="F1780" s="89" t="n">
        <f aca="false">G1780*130/1000*E1780</f>
        <v>1945.32</v>
      </c>
      <c r="G1780" s="90" t="n">
        <v>49.88</v>
      </c>
      <c r="H1780" s="91" t="n">
        <v>1000</v>
      </c>
      <c r="I1780" s="92" t="s">
        <v>1430</v>
      </c>
      <c r="J1780" s="93"/>
      <c r="K1780" s="94" t="s">
        <v>1849</v>
      </c>
      <c r="L1780" s="95" t="s">
        <v>142</v>
      </c>
      <c r="M1780" s="135" t="n">
        <v>122</v>
      </c>
      <c r="N1780" s="97" t="n">
        <f aca="false">(((D1780*G1780)/1000)*E1780)*B1780</f>
        <v>0</v>
      </c>
    </row>
    <row r="1781" customFormat="false" ht="12.75" hidden="false" customHeight="false" outlineLevel="0" collapsed="false">
      <c r="A1781" s="152" t="n">
        <v>50204</v>
      </c>
      <c r="B1781" s="86"/>
      <c r="C1781" s="87" t="s">
        <v>29</v>
      </c>
      <c r="D1781" s="87" t="n">
        <v>1</v>
      </c>
      <c r="E1781" s="215" t="n">
        <v>300</v>
      </c>
      <c r="F1781" s="89" t="n">
        <f aca="false">G1781*130/1000*E1781</f>
        <v>1919.19</v>
      </c>
      <c r="G1781" s="90" t="n">
        <v>49.21</v>
      </c>
      <c r="H1781" s="91" t="n">
        <v>1000</v>
      </c>
      <c r="I1781" s="92" t="s">
        <v>1430</v>
      </c>
      <c r="J1781" s="93"/>
      <c r="K1781" s="94" t="s">
        <v>1850</v>
      </c>
      <c r="L1781" s="95" t="s">
        <v>142</v>
      </c>
      <c r="M1781" s="135" t="n">
        <v>122</v>
      </c>
      <c r="N1781" s="97" t="n">
        <f aca="false">(((D1781*G1781)/1000)*E1781)*B1781</f>
        <v>0</v>
      </c>
    </row>
    <row r="1782" customFormat="false" ht="12.75" hidden="false" customHeight="false" outlineLevel="0" collapsed="false">
      <c r="A1782" s="152" t="n">
        <v>50205</v>
      </c>
      <c r="B1782" s="86"/>
      <c r="C1782" s="87" t="s">
        <v>29</v>
      </c>
      <c r="D1782" s="87" t="n">
        <v>1</v>
      </c>
      <c r="E1782" s="215" t="n">
        <v>300</v>
      </c>
      <c r="F1782" s="89" t="n">
        <f aca="false">G1782*130/1000*E1782</f>
        <v>1945.32</v>
      </c>
      <c r="G1782" s="90" t="n">
        <v>49.88</v>
      </c>
      <c r="H1782" s="91" t="n">
        <v>1000</v>
      </c>
      <c r="I1782" s="92" t="s">
        <v>1430</v>
      </c>
      <c r="J1782" s="93"/>
      <c r="K1782" s="94" t="s">
        <v>1851</v>
      </c>
      <c r="L1782" s="95" t="s">
        <v>142</v>
      </c>
      <c r="M1782" s="135" t="n">
        <v>122</v>
      </c>
      <c r="N1782" s="97" t="n">
        <f aca="false">(((D1782*G1782)/1000)*E1782)*B1782</f>
        <v>0</v>
      </c>
    </row>
    <row r="1783" customFormat="false" ht="12.75" hidden="false" customHeight="false" outlineLevel="0" collapsed="false">
      <c r="A1783" s="152" t="n">
        <v>50206</v>
      </c>
      <c r="B1783" s="86"/>
      <c r="C1783" s="87" t="s">
        <v>29</v>
      </c>
      <c r="D1783" s="87" t="n">
        <v>1</v>
      </c>
      <c r="E1783" s="215" t="n">
        <v>300</v>
      </c>
      <c r="F1783" s="89" t="n">
        <f aca="false">G1783*130/1000*E1783</f>
        <v>2127.84</v>
      </c>
      <c r="G1783" s="90" t="n">
        <v>54.56</v>
      </c>
      <c r="H1783" s="91" t="n">
        <v>1000</v>
      </c>
      <c r="I1783" s="92" t="s">
        <v>1430</v>
      </c>
      <c r="J1783" s="93"/>
      <c r="K1783" s="94" t="s">
        <v>1852</v>
      </c>
      <c r="L1783" s="95" t="s">
        <v>142</v>
      </c>
      <c r="M1783" s="135" t="n">
        <v>122</v>
      </c>
      <c r="N1783" s="97" t="n">
        <f aca="false">(((D1783*G1783)/1000)*E1783)*B1783</f>
        <v>0</v>
      </c>
    </row>
    <row r="1784" customFormat="false" ht="12.75" hidden="false" customHeight="false" outlineLevel="0" collapsed="false">
      <c r="A1784" s="152" t="n">
        <v>50211</v>
      </c>
      <c r="B1784" s="86"/>
      <c r="C1784" s="87" t="s">
        <v>29</v>
      </c>
      <c r="D1784" s="87" t="n">
        <v>1</v>
      </c>
      <c r="E1784" s="215" t="n">
        <v>300</v>
      </c>
      <c r="F1784" s="89" t="n">
        <f aca="false">G1784*130/1000*E1784</f>
        <v>2113.41</v>
      </c>
      <c r="G1784" s="90" t="n">
        <v>54.19</v>
      </c>
      <c r="H1784" s="91" t="n">
        <v>1000</v>
      </c>
      <c r="I1784" s="92" t="s">
        <v>1430</v>
      </c>
      <c r="J1784" s="93" t="s">
        <v>1281</v>
      </c>
      <c r="K1784" s="94" t="s">
        <v>1853</v>
      </c>
      <c r="L1784" s="95" t="s">
        <v>142</v>
      </c>
      <c r="M1784" s="135" t="n">
        <v>122</v>
      </c>
      <c r="N1784" s="97" t="n">
        <f aca="false">(((D1784*G1784)/1000)*E1784)*B1784</f>
        <v>0</v>
      </c>
    </row>
    <row r="1785" customFormat="false" ht="12.75" hidden="false" customHeight="false" outlineLevel="0" collapsed="false">
      <c r="A1785" s="160" t="n">
        <v>50212</v>
      </c>
      <c r="B1785" s="86"/>
      <c r="C1785" s="99" t="s">
        <v>29</v>
      </c>
      <c r="D1785" s="99" t="n">
        <v>1</v>
      </c>
      <c r="E1785" s="215" t="n">
        <v>300</v>
      </c>
      <c r="F1785" s="89" t="n">
        <f aca="false">G1785*130/1000*E1785</f>
        <v>2113.41</v>
      </c>
      <c r="G1785" s="90" t="n">
        <v>54.19</v>
      </c>
      <c r="H1785" s="91" t="n">
        <v>1000</v>
      </c>
      <c r="I1785" s="92" t="s">
        <v>1430</v>
      </c>
      <c r="J1785" s="101" t="s">
        <v>1281</v>
      </c>
      <c r="K1785" s="102" t="s">
        <v>1854</v>
      </c>
      <c r="L1785" s="136" t="s">
        <v>142</v>
      </c>
      <c r="M1785" s="135" t="n">
        <v>122</v>
      </c>
      <c r="N1785" s="97" t="n">
        <f aca="false">(((D1785*G1785)/1000)*E1785)*B1785</f>
        <v>0</v>
      </c>
    </row>
    <row r="1786" customFormat="false" ht="12.75" hidden="false" customHeight="false" outlineLevel="0" collapsed="false">
      <c r="A1786" s="160" t="n">
        <v>50213</v>
      </c>
      <c r="B1786" s="86"/>
      <c r="C1786" s="99" t="s">
        <v>29</v>
      </c>
      <c r="D1786" s="99" t="n">
        <v>1</v>
      </c>
      <c r="E1786" s="215" t="n">
        <v>300</v>
      </c>
      <c r="F1786" s="89" t="n">
        <f aca="false">G1786*130/1000*E1786</f>
        <v>2596.62</v>
      </c>
      <c r="G1786" s="90" t="n">
        <v>66.58</v>
      </c>
      <c r="H1786" s="91" t="n">
        <v>1000</v>
      </c>
      <c r="I1786" s="92" t="s">
        <v>1430</v>
      </c>
      <c r="J1786" s="101" t="s">
        <v>1281</v>
      </c>
      <c r="K1786" s="102" t="s">
        <v>641</v>
      </c>
      <c r="L1786" s="136" t="s">
        <v>142</v>
      </c>
      <c r="M1786" s="135" t="n">
        <v>122</v>
      </c>
      <c r="N1786" s="97" t="n">
        <f aca="false">(((D1786*G1786)/1000)*E1786)*B1786</f>
        <v>0</v>
      </c>
    </row>
    <row r="1787" customFormat="false" ht="12.75" hidden="false" customHeight="false" outlineLevel="0" collapsed="false">
      <c r="A1787" s="160" t="n">
        <v>50214</v>
      </c>
      <c r="B1787" s="86"/>
      <c r="C1787" s="99" t="s">
        <v>29</v>
      </c>
      <c r="D1787" s="99" t="n">
        <v>1</v>
      </c>
      <c r="E1787" s="215" t="n">
        <v>300</v>
      </c>
      <c r="F1787" s="89" t="n">
        <f aca="false">G1787*130/1000*E1787</f>
        <v>2113.41</v>
      </c>
      <c r="G1787" s="90" t="n">
        <v>54.19</v>
      </c>
      <c r="H1787" s="91" t="n">
        <v>1000</v>
      </c>
      <c r="I1787" s="92" t="s">
        <v>1430</v>
      </c>
      <c r="J1787" s="101" t="s">
        <v>1281</v>
      </c>
      <c r="K1787" s="102" t="s">
        <v>1855</v>
      </c>
      <c r="L1787" s="136" t="s">
        <v>142</v>
      </c>
      <c r="M1787" s="135" t="n">
        <v>122</v>
      </c>
      <c r="N1787" s="97" t="n">
        <f aca="false">(((D1787*G1787)/1000)*E1787)*B1787</f>
        <v>0</v>
      </c>
    </row>
    <row r="1788" customFormat="false" ht="12.75" hidden="false" customHeight="false" outlineLevel="0" collapsed="false">
      <c r="A1788" s="160" t="n">
        <v>50215</v>
      </c>
      <c r="B1788" s="86"/>
      <c r="C1788" s="99" t="s">
        <v>29</v>
      </c>
      <c r="D1788" s="99" t="n">
        <v>1</v>
      </c>
      <c r="E1788" s="215" t="n">
        <v>300</v>
      </c>
      <c r="F1788" s="89" t="n">
        <f aca="false">G1788*130/1000*E1788</f>
        <v>1538.94</v>
      </c>
      <c r="G1788" s="100" t="n">
        <v>39.46</v>
      </c>
      <c r="H1788" s="91" t="n">
        <v>1000</v>
      </c>
      <c r="I1788" s="92" t="s">
        <v>1430</v>
      </c>
      <c r="J1788" s="101" t="s">
        <v>1281</v>
      </c>
      <c r="K1788" s="102" t="s">
        <v>1856</v>
      </c>
      <c r="L1788" s="136" t="s">
        <v>142</v>
      </c>
      <c r="M1788" s="135" t="n">
        <v>122</v>
      </c>
      <c r="N1788" s="97" t="n">
        <f aca="false">(((D1788*G1788)/1000)*E1788)*B1788</f>
        <v>0</v>
      </c>
    </row>
    <row r="1789" customFormat="false" ht="12.75" hidden="false" customHeight="false" outlineLevel="0" collapsed="false">
      <c r="A1789" s="160" t="n">
        <v>50216</v>
      </c>
      <c r="B1789" s="109"/>
      <c r="C1789" s="149" t="s">
        <v>29</v>
      </c>
      <c r="D1789" s="99" t="n">
        <v>1</v>
      </c>
      <c r="E1789" s="215" t="n">
        <v>300</v>
      </c>
      <c r="F1789" s="89" t="n">
        <f aca="false">G1789*130/1000*E1789</f>
        <v>1538.94</v>
      </c>
      <c r="G1789" s="90" t="n">
        <v>39.46</v>
      </c>
      <c r="H1789" s="91" t="n">
        <v>1000</v>
      </c>
      <c r="I1789" s="92" t="s">
        <v>1430</v>
      </c>
      <c r="J1789" s="101" t="s">
        <v>1857</v>
      </c>
      <c r="K1789" s="163" t="s">
        <v>1858</v>
      </c>
      <c r="L1789" s="171" t="s">
        <v>142</v>
      </c>
      <c r="M1789" s="135" t="n">
        <v>122</v>
      </c>
      <c r="N1789" s="97" t="n">
        <f aca="false">(((D1789*G1789)/1000)*E1789)*B1789</f>
        <v>0</v>
      </c>
    </row>
    <row r="1790" customFormat="false" ht="12.75" hidden="false" customHeight="false" outlineLevel="0" collapsed="false">
      <c r="A1790" s="160" t="n">
        <v>50221</v>
      </c>
      <c r="B1790" s="109"/>
      <c r="C1790" s="87" t="s">
        <v>29</v>
      </c>
      <c r="D1790" s="87" t="n">
        <v>1</v>
      </c>
      <c r="E1790" s="215" t="n">
        <v>300</v>
      </c>
      <c r="F1790" s="89" t="n">
        <f aca="false">G1790*130/1000*E1790</f>
        <v>5449.08</v>
      </c>
      <c r="G1790" s="100" t="n">
        <v>139.72</v>
      </c>
      <c r="H1790" s="91" t="n">
        <v>1000</v>
      </c>
      <c r="I1790" s="92" t="s">
        <v>1430</v>
      </c>
      <c r="J1790" s="101" t="s">
        <v>1857</v>
      </c>
      <c r="K1790" s="163" t="s">
        <v>1859</v>
      </c>
      <c r="L1790" s="136" t="s">
        <v>131</v>
      </c>
      <c r="M1790" s="135" t="n">
        <v>123</v>
      </c>
      <c r="N1790" s="97" t="n">
        <f aca="false">(((D1790*G1790)/1000)*E1790)*B1790</f>
        <v>0</v>
      </c>
    </row>
    <row r="1791" customFormat="false" ht="12.75" hidden="false" customHeight="false" outlineLevel="0" collapsed="false">
      <c r="A1791" s="160" t="n">
        <v>50222</v>
      </c>
      <c r="B1791" s="109"/>
      <c r="C1791" s="99" t="s">
        <v>29</v>
      </c>
      <c r="D1791" s="99" t="n">
        <v>1</v>
      </c>
      <c r="E1791" s="215" t="n">
        <v>300</v>
      </c>
      <c r="F1791" s="89" t="n">
        <f aca="false">G1791*130/1000*E1791</f>
        <v>4463.94</v>
      </c>
      <c r="G1791" s="100" t="n">
        <v>114.46</v>
      </c>
      <c r="H1791" s="91" t="n">
        <v>1000</v>
      </c>
      <c r="I1791" s="92" t="s">
        <v>1430</v>
      </c>
      <c r="J1791" s="101" t="s">
        <v>1857</v>
      </c>
      <c r="K1791" s="102" t="s">
        <v>1860</v>
      </c>
      <c r="L1791" s="136" t="s">
        <v>131</v>
      </c>
      <c r="M1791" s="135" t="n">
        <v>123</v>
      </c>
      <c r="N1791" s="97" t="n">
        <f aca="false">(((D1791*G1791)/1000)*E1791)*B1791</f>
        <v>0</v>
      </c>
    </row>
    <row r="1792" customFormat="false" ht="12.75" hidden="false" customHeight="false" outlineLevel="0" collapsed="false">
      <c r="A1792" s="160" t="n">
        <v>50223</v>
      </c>
      <c r="B1792" s="109"/>
      <c r="C1792" s="99" t="s">
        <v>29</v>
      </c>
      <c r="D1792" s="99" t="n">
        <v>1</v>
      </c>
      <c r="E1792" s="215" t="n">
        <v>300</v>
      </c>
      <c r="F1792" s="89" t="n">
        <f aca="false">G1792*130/1000*E1792</f>
        <v>4463.94</v>
      </c>
      <c r="G1792" s="100" t="n">
        <v>114.46</v>
      </c>
      <c r="H1792" s="91" t="n">
        <v>1000</v>
      </c>
      <c r="I1792" s="92" t="s">
        <v>1430</v>
      </c>
      <c r="J1792" s="101" t="s">
        <v>1857</v>
      </c>
      <c r="K1792" s="102" t="s">
        <v>1861</v>
      </c>
      <c r="L1792" s="136" t="s">
        <v>131</v>
      </c>
      <c r="M1792" s="135" t="n">
        <v>123</v>
      </c>
      <c r="N1792" s="97" t="n">
        <f aca="false">(((D1792*G1792)/1000)*E1792)*B1792</f>
        <v>0</v>
      </c>
    </row>
    <row r="1793" customFormat="false" ht="12.75" hidden="false" customHeight="false" outlineLevel="0" collapsed="false">
      <c r="A1793" s="160" t="n">
        <v>50224</v>
      </c>
      <c r="B1793" s="109"/>
      <c r="C1793" s="99" t="s">
        <v>29</v>
      </c>
      <c r="D1793" s="99" t="n">
        <v>1</v>
      </c>
      <c r="E1793" s="215" t="n">
        <v>300</v>
      </c>
      <c r="F1793" s="89" t="n">
        <f aca="false">G1793*130/1000*E1793</f>
        <v>1538.94</v>
      </c>
      <c r="G1793" s="100" t="n">
        <v>39.46</v>
      </c>
      <c r="H1793" s="91" t="n">
        <v>1000</v>
      </c>
      <c r="I1793" s="92" t="s">
        <v>1430</v>
      </c>
      <c r="J1793" s="101" t="s">
        <v>1857</v>
      </c>
      <c r="K1793" s="102" t="s">
        <v>1862</v>
      </c>
      <c r="L1793" s="136" t="s">
        <v>131</v>
      </c>
      <c r="M1793" s="135" t="n">
        <v>123</v>
      </c>
      <c r="N1793" s="97" t="n">
        <f aca="false">(((D1793*G1793)/1000)*E1793)*B1793</f>
        <v>0</v>
      </c>
    </row>
    <row r="1794" customFormat="false" ht="12.75" hidden="false" customHeight="false" outlineLevel="0" collapsed="false">
      <c r="A1794" s="160" t="n">
        <v>50225</v>
      </c>
      <c r="B1794" s="109"/>
      <c r="C1794" s="99" t="s">
        <v>29</v>
      </c>
      <c r="D1794" s="99" t="n">
        <v>1</v>
      </c>
      <c r="E1794" s="215" t="n">
        <v>300</v>
      </c>
      <c r="F1794" s="89" t="n">
        <f aca="false">G1794*130/1000*E1794</f>
        <v>4580.94</v>
      </c>
      <c r="G1794" s="100" t="n">
        <v>117.46</v>
      </c>
      <c r="H1794" s="91" t="n">
        <v>1000</v>
      </c>
      <c r="I1794" s="92" t="s">
        <v>1430</v>
      </c>
      <c r="J1794" s="101" t="s">
        <v>1857</v>
      </c>
      <c r="K1794" s="102" t="s">
        <v>1863</v>
      </c>
      <c r="L1794" s="136" t="s">
        <v>131</v>
      </c>
      <c r="M1794" s="135" t="n">
        <v>123</v>
      </c>
      <c r="N1794" s="97" t="n">
        <f aca="false">(((D1794*G1794)/1000)*E1794)*B1794</f>
        <v>0</v>
      </c>
    </row>
    <row r="1795" customFormat="false" ht="12.75" hidden="false" customHeight="false" outlineLevel="0" collapsed="false">
      <c r="A1795" s="344" t="n">
        <v>50226</v>
      </c>
      <c r="B1795" s="109"/>
      <c r="C1795" s="149" t="s">
        <v>29</v>
      </c>
      <c r="D1795" s="149" t="n">
        <v>1</v>
      </c>
      <c r="E1795" s="215" t="n">
        <v>300</v>
      </c>
      <c r="F1795" s="89" t="n">
        <f aca="false">G1795*130/1000*E1795</f>
        <v>4167.93</v>
      </c>
      <c r="G1795" s="100" t="n">
        <v>106.87</v>
      </c>
      <c r="H1795" s="91" t="n">
        <v>1000</v>
      </c>
      <c r="I1795" s="92" t="s">
        <v>1430</v>
      </c>
      <c r="J1795" s="101" t="s">
        <v>1857</v>
      </c>
      <c r="K1795" s="150" t="s">
        <v>1864</v>
      </c>
      <c r="L1795" s="171" t="s">
        <v>131</v>
      </c>
      <c r="M1795" s="135" t="n">
        <v>123</v>
      </c>
      <c r="N1795" s="97" t="n">
        <f aca="false">(((D1795*G1795)/1000)*E1795)*B1795</f>
        <v>0</v>
      </c>
    </row>
    <row r="1796" customFormat="false" ht="12.75" hidden="false" customHeight="false" outlineLevel="0" collapsed="false">
      <c r="A1796" s="328"/>
      <c r="B1796" s="140"/>
      <c r="C1796" s="141"/>
      <c r="D1796" s="77"/>
      <c r="E1796" s="141"/>
      <c r="F1796" s="89" t="n">
        <f aca="false">G1796*130/1000*E1796</f>
        <v>0</v>
      </c>
      <c r="G1796" s="83"/>
      <c r="H1796" s="224"/>
      <c r="I1796" s="225"/>
      <c r="J1796" s="296"/>
      <c r="K1796" s="80" t="s">
        <v>685</v>
      </c>
      <c r="L1796" s="78"/>
      <c r="M1796" s="144"/>
      <c r="N1796" s="145" t="s">
        <v>5</v>
      </c>
    </row>
    <row r="1797" customFormat="false" ht="12.75" hidden="false" customHeight="false" outlineLevel="0" collapsed="false">
      <c r="A1797" s="152" t="n">
        <v>50241</v>
      </c>
      <c r="B1797" s="109"/>
      <c r="C1797" s="87" t="s">
        <v>29</v>
      </c>
      <c r="D1797" s="87" t="n">
        <v>1</v>
      </c>
      <c r="E1797" s="215" t="n">
        <v>300</v>
      </c>
      <c r="F1797" s="89" t="n">
        <f aca="false">G1797*130/1000*E1797</f>
        <v>2550.6</v>
      </c>
      <c r="G1797" s="90" t="n">
        <v>65.4</v>
      </c>
      <c r="H1797" s="91" t="n">
        <v>1000</v>
      </c>
      <c r="I1797" s="92" t="s">
        <v>1430</v>
      </c>
      <c r="J1797" s="93"/>
      <c r="K1797" s="94" t="s">
        <v>687</v>
      </c>
      <c r="L1797" s="95" t="s">
        <v>142</v>
      </c>
      <c r="M1797" s="135" t="n">
        <v>123</v>
      </c>
      <c r="N1797" s="97" t="n">
        <f aca="false">(((D1797*G1797)/1000)*E1797)*B1797</f>
        <v>0</v>
      </c>
    </row>
    <row r="1798" customFormat="false" ht="12.75" hidden="false" customHeight="false" outlineLevel="0" collapsed="false">
      <c r="A1798" s="160" t="n">
        <v>50242</v>
      </c>
      <c r="B1798" s="109"/>
      <c r="C1798" s="99" t="s">
        <v>29</v>
      </c>
      <c r="D1798" s="99" t="n">
        <v>1</v>
      </c>
      <c r="E1798" s="215" t="n">
        <v>300</v>
      </c>
      <c r="F1798" s="89" t="n">
        <f aca="false">G1798*130/1000*E1798</f>
        <v>2550.6</v>
      </c>
      <c r="G1798" s="90" t="n">
        <v>65.4</v>
      </c>
      <c r="H1798" s="91" t="n">
        <v>1000</v>
      </c>
      <c r="I1798" s="92" t="s">
        <v>1430</v>
      </c>
      <c r="J1798" s="101"/>
      <c r="K1798" s="102" t="s">
        <v>319</v>
      </c>
      <c r="L1798" s="136" t="s">
        <v>142</v>
      </c>
      <c r="M1798" s="135" t="n">
        <v>123</v>
      </c>
      <c r="N1798" s="97" t="n">
        <f aca="false">(((D1798*G1798)/1000)*E1798)*B1798</f>
        <v>0</v>
      </c>
    </row>
    <row r="1799" customFormat="false" ht="12.75" hidden="false" customHeight="false" outlineLevel="0" collapsed="false">
      <c r="A1799" s="160" t="n">
        <v>50243</v>
      </c>
      <c r="B1799" s="109"/>
      <c r="C1799" s="99" t="s">
        <v>29</v>
      </c>
      <c r="D1799" s="99" t="n">
        <v>1</v>
      </c>
      <c r="E1799" s="215" t="n">
        <v>300</v>
      </c>
      <c r="F1799" s="89" t="n">
        <f aca="false">G1799*130/1000*E1799</f>
        <v>2568.54</v>
      </c>
      <c r="G1799" s="90" t="n">
        <v>65.86</v>
      </c>
      <c r="H1799" s="91" t="n">
        <v>1000</v>
      </c>
      <c r="I1799" s="92" t="s">
        <v>1430</v>
      </c>
      <c r="J1799" s="101"/>
      <c r="K1799" s="102" t="s">
        <v>688</v>
      </c>
      <c r="L1799" s="136" t="s">
        <v>142</v>
      </c>
      <c r="M1799" s="135" t="n">
        <v>123</v>
      </c>
      <c r="N1799" s="97" t="n">
        <f aca="false">(((D1799*G1799)/1000)*E1799)*B1799</f>
        <v>0</v>
      </c>
    </row>
    <row r="1800" customFormat="false" ht="12.75" hidden="false" customHeight="false" outlineLevel="0" collapsed="false">
      <c r="A1800" s="160" t="n">
        <v>50244</v>
      </c>
      <c r="B1800" s="109"/>
      <c r="C1800" s="99" t="s">
        <v>29</v>
      </c>
      <c r="D1800" s="99" t="n">
        <v>1</v>
      </c>
      <c r="E1800" s="215" t="n">
        <v>300</v>
      </c>
      <c r="F1800" s="89" t="n">
        <f aca="false">G1800*130/1000*E1800</f>
        <v>3000.27</v>
      </c>
      <c r="G1800" s="90" t="n">
        <v>76.93</v>
      </c>
      <c r="H1800" s="91" t="n">
        <v>1000</v>
      </c>
      <c r="I1800" s="92" t="s">
        <v>1430</v>
      </c>
      <c r="J1800" s="101"/>
      <c r="K1800" s="102" t="s">
        <v>317</v>
      </c>
      <c r="L1800" s="136" t="s">
        <v>142</v>
      </c>
      <c r="M1800" s="135" t="n">
        <v>123</v>
      </c>
      <c r="N1800" s="97" t="n">
        <f aca="false">(((D1800*G1800)/1000)*E1800)*B1800</f>
        <v>0</v>
      </c>
    </row>
    <row r="1801" customFormat="false" ht="12.75" hidden="false" customHeight="false" outlineLevel="0" collapsed="false">
      <c r="A1801" s="160" t="n">
        <v>50245</v>
      </c>
      <c r="B1801" s="109"/>
      <c r="C1801" s="99" t="s">
        <v>29</v>
      </c>
      <c r="D1801" s="99" t="n">
        <v>1</v>
      </c>
      <c r="E1801" s="215" t="n">
        <v>300</v>
      </c>
      <c r="F1801" s="89" t="n">
        <f aca="false">G1801*130/1000*E1801</f>
        <v>2568.54</v>
      </c>
      <c r="G1801" s="90" t="n">
        <v>65.86</v>
      </c>
      <c r="H1801" s="91" t="n">
        <v>1000</v>
      </c>
      <c r="I1801" s="92" t="s">
        <v>1430</v>
      </c>
      <c r="J1801" s="101"/>
      <c r="K1801" s="102" t="s">
        <v>686</v>
      </c>
      <c r="L1801" s="136" t="s">
        <v>142</v>
      </c>
      <c r="M1801" s="135" t="n">
        <v>123</v>
      </c>
      <c r="N1801" s="97" t="n">
        <f aca="false">(((D1801*G1801)/1000)*E1801)*B1801</f>
        <v>0</v>
      </c>
    </row>
    <row r="1802" customFormat="false" ht="12.75" hidden="false" customHeight="false" outlineLevel="0" collapsed="false">
      <c r="A1802" s="160" t="n">
        <v>50246</v>
      </c>
      <c r="B1802" s="109"/>
      <c r="C1802" s="149" t="s">
        <v>29</v>
      </c>
      <c r="D1802" s="99" t="n">
        <v>1</v>
      </c>
      <c r="E1802" s="215" t="n">
        <v>300</v>
      </c>
      <c r="F1802" s="89" t="n">
        <f aca="false">G1802*130/1000*E1802</f>
        <v>2700.36</v>
      </c>
      <c r="G1802" s="90" t="n">
        <v>69.24</v>
      </c>
      <c r="H1802" s="91" t="n">
        <v>1000</v>
      </c>
      <c r="I1802" s="92" t="s">
        <v>1430</v>
      </c>
      <c r="J1802" s="101"/>
      <c r="K1802" s="163" t="s">
        <v>216</v>
      </c>
      <c r="L1802" s="136" t="s">
        <v>142</v>
      </c>
      <c r="M1802" s="135" t="n">
        <v>123</v>
      </c>
      <c r="N1802" s="97" t="n">
        <f aca="false">(((D1802*G1802)/1000)*E1802)*B1802</f>
        <v>0</v>
      </c>
    </row>
    <row r="1803" customFormat="false" ht="12.75" hidden="false" customHeight="false" outlineLevel="0" collapsed="false">
      <c r="A1803" s="291"/>
      <c r="B1803" s="140"/>
      <c r="C1803" s="141"/>
      <c r="D1803" s="77"/>
      <c r="E1803" s="141"/>
      <c r="F1803" s="89" t="n">
        <f aca="false">G1803*130/1000*E1803</f>
        <v>0</v>
      </c>
      <c r="G1803" s="83"/>
      <c r="H1803" s="224"/>
      <c r="I1803" s="225"/>
      <c r="J1803" s="296"/>
      <c r="K1803" s="80" t="s">
        <v>362</v>
      </c>
      <c r="L1803" s="78"/>
      <c r="M1803" s="144"/>
      <c r="N1803" s="145" t="s">
        <v>5</v>
      </c>
    </row>
    <row r="1804" customFormat="false" ht="12.75" hidden="false" customHeight="false" outlineLevel="0" collapsed="false">
      <c r="A1804" s="152" t="n">
        <v>50261</v>
      </c>
      <c r="B1804" s="156"/>
      <c r="C1804" s="87" t="s">
        <v>29</v>
      </c>
      <c r="D1804" s="87" t="n">
        <v>1</v>
      </c>
      <c r="E1804" s="215" t="n">
        <v>300</v>
      </c>
      <c r="F1804" s="89" t="n">
        <f aca="false">G1804*130/1000*E1804</f>
        <v>1245.66</v>
      </c>
      <c r="G1804" s="100" t="n">
        <v>31.94</v>
      </c>
      <c r="H1804" s="91" t="n">
        <v>1000</v>
      </c>
      <c r="I1804" s="92" t="s">
        <v>1430</v>
      </c>
      <c r="J1804" s="93"/>
      <c r="K1804" s="94" t="s">
        <v>1865</v>
      </c>
      <c r="L1804" s="95" t="s">
        <v>352</v>
      </c>
      <c r="M1804" s="135" t="n">
        <v>123</v>
      </c>
      <c r="N1804" s="97" t="n">
        <f aca="false">(((D1804*G1804)/1000)*E1804)*B1804</f>
        <v>0</v>
      </c>
    </row>
    <row r="1805" customFormat="false" ht="12.75" hidden="false" customHeight="false" outlineLevel="0" collapsed="false">
      <c r="A1805" s="160" t="n">
        <v>50262</v>
      </c>
      <c r="B1805" s="156"/>
      <c r="C1805" s="99" t="s">
        <v>29</v>
      </c>
      <c r="D1805" s="99" t="n">
        <v>1</v>
      </c>
      <c r="E1805" s="215" t="n">
        <v>300</v>
      </c>
      <c r="F1805" s="89" t="n">
        <f aca="false">G1805*130/1000*E1805</f>
        <v>1245.66</v>
      </c>
      <c r="G1805" s="100" t="n">
        <v>31.94</v>
      </c>
      <c r="H1805" s="91" t="n">
        <v>1000</v>
      </c>
      <c r="I1805" s="92" t="s">
        <v>1430</v>
      </c>
      <c r="J1805" s="101"/>
      <c r="K1805" s="102" t="s">
        <v>708</v>
      </c>
      <c r="L1805" s="136" t="s">
        <v>352</v>
      </c>
      <c r="M1805" s="135" t="n">
        <v>123</v>
      </c>
      <c r="N1805" s="97" t="n">
        <f aca="false">(((D1805*G1805)/1000)*E1805)*B1805</f>
        <v>0</v>
      </c>
    </row>
    <row r="1806" customFormat="false" ht="12.75" hidden="false" customHeight="false" outlineLevel="0" collapsed="false">
      <c r="A1806" s="160" t="n">
        <v>50263</v>
      </c>
      <c r="B1806" s="156"/>
      <c r="C1806" s="99" t="s">
        <v>29</v>
      </c>
      <c r="D1806" s="99" t="n">
        <v>1</v>
      </c>
      <c r="E1806" s="215" t="n">
        <v>300</v>
      </c>
      <c r="F1806" s="89" t="n">
        <f aca="false">G1806*130/1000*E1806</f>
        <v>1245.66</v>
      </c>
      <c r="G1806" s="100" t="n">
        <v>31.94</v>
      </c>
      <c r="H1806" s="91" t="n">
        <v>1000</v>
      </c>
      <c r="I1806" s="92" t="s">
        <v>1430</v>
      </c>
      <c r="J1806" s="101"/>
      <c r="K1806" s="102" t="s">
        <v>710</v>
      </c>
      <c r="L1806" s="136" t="s">
        <v>352</v>
      </c>
      <c r="M1806" s="135" t="n">
        <v>123</v>
      </c>
      <c r="N1806" s="97" t="n">
        <f aca="false">(((D1806*G1806)/1000)*E1806)*B1806</f>
        <v>0</v>
      </c>
    </row>
    <row r="1807" customFormat="false" ht="12.75" hidden="false" customHeight="false" outlineLevel="0" collapsed="false">
      <c r="A1807" s="160" t="n">
        <v>50264</v>
      </c>
      <c r="B1807" s="156"/>
      <c r="C1807" s="99" t="s">
        <v>29</v>
      </c>
      <c r="D1807" s="99" t="n">
        <v>1</v>
      </c>
      <c r="E1807" s="215" t="n">
        <v>300</v>
      </c>
      <c r="F1807" s="89" t="n">
        <f aca="false">G1807*130/1000*E1807</f>
        <v>1245.66</v>
      </c>
      <c r="G1807" s="100" t="n">
        <v>31.94</v>
      </c>
      <c r="H1807" s="91" t="n">
        <v>1000</v>
      </c>
      <c r="I1807" s="92" t="s">
        <v>1430</v>
      </c>
      <c r="J1807" s="101"/>
      <c r="K1807" s="102" t="s">
        <v>1866</v>
      </c>
      <c r="L1807" s="136" t="s">
        <v>352</v>
      </c>
      <c r="M1807" s="135" t="n">
        <v>123</v>
      </c>
      <c r="N1807" s="97" t="n">
        <f aca="false">(((D1807*G1807)/1000)*E1807)*B1807</f>
        <v>0</v>
      </c>
    </row>
    <row r="1808" customFormat="false" ht="12.75" hidden="false" customHeight="false" outlineLevel="0" collapsed="false">
      <c r="A1808" s="160" t="n">
        <v>50265</v>
      </c>
      <c r="B1808" s="156"/>
      <c r="C1808" s="99" t="s">
        <v>29</v>
      </c>
      <c r="D1808" s="99" t="n">
        <v>1</v>
      </c>
      <c r="E1808" s="215" t="n">
        <v>300</v>
      </c>
      <c r="F1808" s="89" t="n">
        <f aca="false">G1808*130/1000*E1808</f>
        <v>1245.66</v>
      </c>
      <c r="G1808" s="100" t="n">
        <v>31.94</v>
      </c>
      <c r="H1808" s="91" t="n">
        <v>1000</v>
      </c>
      <c r="I1808" s="92" t="s">
        <v>1430</v>
      </c>
      <c r="J1808" s="101"/>
      <c r="K1808" s="102" t="s">
        <v>1867</v>
      </c>
      <c r="L1808" s="136" t="s">
        <v>352</v>
      </c>
      <c r="M1808" s="135" t="n">
        <v>123</v>
      </c>
      <c r="N1808" s="97" t="n">
        <f aca="false">(((D1808*G1808)/1000)*E1808)*B1808</f>
        <v>0</v>
      </c>
    </row>
    <row r="1809" customFormat="false" ht="12.75" hidden="false" customHeight="false" outlineLevel="0" collapsed="false">
      <c r="A1809" s="160" t="n">
        <v>50266</v>
      </c>
      <c r="B1809" s="156"/>
      <c r="C1809" s="99" t="s">
        <v>29</v>
      </c>
      <c r="D1809" s="99" t="n">
        <v>1</v>
      </c>
      <c r="E1809" s="215" t="n">
        <v>300</v>
      </c>
      <c r="F1809" s="89" t="n">
        <f aca="false">G1809*130/1000*E1809</f>
        <v>1182.87</v>
      </c>
      <c r="G1809" s="100" t="n">
        <v>30.33</v>
      </c>
      <c r="H1809" s="91" t="n">
        <v>1000</v>
      </c>
      <c r="I1809" s="92" t="s">
        <v>1430</v>
      </c>
      <c r="J1809" s="101"/>
      <c r="K1809" s="102" t="s">
        <v>1868</v>
      </c>
      <c r="L1809" s="136" t="s">
        <v>352</v>
      </c>
      <c r="M1809" s="135" t="n">
        <v>123</v>
      </c>
      <c r="N1809" s="97" t="n">
        <f aca="false">(((D1809*G1809)/1000)*E1809)*B1809</f>
        <v>0</v>
      </c>
    </row>
    <row r="1810" customFormat="false" ht="12.75" hidden="false" customHeight="false" outlineLevel="0" collapsed="false">
      <c r="A1810" s="160" t="n">
        <v>50281</v>
      </c>
      <c r="B1810" s="109"/>
      <c r="C1810" s="99" t="s">
        <v>29</v>
      </c>
      <c r="D1810" s="99" t="n">
        <v>1</v>
      </c>
      <c r="E1810" s="215" t="n">
        <v>300</v>
      </c>
      <c r="F1810" s="89" t="n">
        <f aca="false">G1810*130/1000*E1810</f>
        <v>2575.17</v>
      </c>
      <c r="G1810" s="100" t="n">
        <v>66.03</v>
      </c>
      <c r="H1810" s="91" t="n">
        <v>1000</v>
      </c>
      <c r="I1810" s="92" t="s">
        <v>1430</v>
      </c>
      <c r="J1810" s="101" t="s">
        <v>60</v>
      </c>
      <c r="K1810" s="102" t="s">
        <v>1869</v>
      </c>
      <c r="L1810" s="136" t="s">
        <v>352</v>
      </c>
      <c r="M1810" s="135" t="n">
        <v>123</v>
      </c>
      <c r="N1810" s="97" t="n">
        <f aca="false">(((D1810*G1810)/1000)*E1810)*B1810</f>
        <v>0</v>
      </c>
    </row>
    <row r="1811" customFormat="false" ht="12.75" hidden="false" customHeight="false" outlineLevel="0" collapsed="false">
      <c r="A1811" s="160" t="n">
        <v>50282</v>
      </c>
      <c r="B1811" s="109"/>
      <c r="C1811" s="99" t="s">
        <v>29</v>
      </c>
      <c r="D1811" s="99" t="n">
        <v>1</v>
      </c>
      <c r="E1811" s="215" t="n">
        <v>300</v>
      </c>
      <c r="F1811" s="89" t="n">
        <f aca="false">G1811*130/1000*E1811</f>
        <v>2575.17</v>
      </c>
      <c r="G1811" s="100" t="n">
        <v>66.03</v>
      </c>
      <c r="H1811" s="91" t="n">
        <v>1000</v>
      </c>
      <c r="I1811" s="92" t="s">
        <v>1430</v>
      </c>
      <c r="J1811" s="101" t="s">
        <v>60</v>
      </c>
      <c r="K1811" s="102" t="s">
        <v>1870</v>
      </c>
      <c r="L1811" s="136" t="s">
        <v>352</v>
      </c>
      <c r="M1811" s="135" t="n">
        <v>123</v>
      </c>
      <c r="N1811" s="97" t="n">
        <f aca="false">(((D1811*G1811)/1000)*E1811)*B1811</f>
        <v>0</v>
      </c>
    </row>
    <row r="1812" customFormat="false" ht="12.75" hidden="false" customHeight="false" outlineLevel="0" collapsed="false">
      <c r="A1812" s="160" t="n">
        <v>50283</v>
      </c>
      <c r="B1812" s="109"/>
      <c r="C1812" s="99" t="s">
        <v>29</v>
      </c>
      <c r="D1812" s="99" t="n">
        <v>1</v>
      </c>
      <c r="E1812" s="215" t="n">
        <v>300</v>
      </c>
      <c r="F1812" s="89" t="n">
        <f aca="false">G1812*130/1000*E1812</f>
        <v>2575.17</v>
      </c>
      <c r="G1812" s="100" t="n">
        <v>66.03</v>
      </c>
      <c r="H1812" s="91" t="n">
        <v>1000</v>
      </c>
      <c r="I1812" s="92" t="s">
        <v>1430</v>
      </c>
      <c r="J1812" s="101" t="s">
        <v>60</v>
      </c>
      <c r="K1812" s="102" t="s">
        <v>1871</v>
      </c>
      <c r="L1812" s="136" t="s">
        <v>352</v>
      </c>
      <c r="M1812" s="135" t="n">
        <v>123</v>
      </c>
      <c r="N1812" s="97" t="n">
        <f aca="false">(((D1812*G1812)/1000)*E1812)*B1812</f>
        <v>0</v>
      </c>
    </row>
    <row r="1813" customFormat="false" ht="12.75" hidden="false" customHeight="false" outlineLevel="0" collapsed="false">
      <c r="A1813" s="160" t="n">
        <v>50284</v>
      </c>
      <c r="B1813" s="109"/>
      <c r="C1813" s="99" t="s">
        <v>29</v>
      </c>
      <c r="D1813" s="99" t="n">
        <v>1</v>
      </c>
      <c r="E1813" s="215" t="n">
        <v>300</v>
      </c>
      <c r="F1813" s="89" t="n">
        <f aca="false">G1813*130/1000*E1813</f>
        <v>2575.17</v>
      </c>
      <c r="G1813" s="100" t="n">
        <v>66.03</v>
      </c>
      <c r="H1813" s="91" t="n">
        <v>1000</v>
      </c>
      <c r="I1813" s="92" t="s">
        <v>1430</v>
      </c>
      <c r="J1813" s="101" t="s">
        <v>60</v>
      </c>
      <c r="K1813" s="102" t="s">
        <v>1872</v>
      </c>
      <c r="L1813" s="136" t="s">
        <v>352</v>
      </c>
      <c r="M1813" s="135" t="n">
        <v>123</v>
      </c>
      <c r="N1813" s="97" t="n">
        <f aca="false">(((D1813*G1813)/1000)*E1813)*B1813</f>
        <v>0</v>
      </c>
    </row>
    <row r="1814" customFormat="false" ht="12.75" hidden="false" customHeight="false" outlineLevel="0" collapsed="false">
      <c r="A1814" s="160" t="n">
        <v>50285</v>
      </c>
      <c r="B1814" s="109"/>
      <c r="C1814" s="99" t="s">
        <v>29</v>
      </c>
      <c r="D1814" s="99" t="n">
        <v>1</v>
      </c>
      <c r="E1814" s="215" t="n">
        <v>300</v>
      </c>
      <c r="F1814" s="89" t="n">
        <f aca="false">G1814*130/1000*E1814</f>
        <v>2575.17</v>
      </c>
      <c r="G1814" s="100" t="n">
        <v>66.03</v>
      </c>
      <c r="H1814" s="91" t="n">
        <v>1000</v>
      </c>
      <c r="I1814" s="92" t="s">
        <v>1430</v>
      </c>
      <c r="J1814" s="101" t="s">
        <v>60</v>
      </c>
      <c r="K1814" s="102" t="s">
        <v>1873</v>
      </c>
      <c r="L1814" s="136" t="s">
        <v>352</v>
      </c>
      <c r="M1814" s="135" t="n">
        <v>123</v>
      </c>
      <c r="N1814" s="97" t="n">
        <f aca="false">(((D1814*G1814)/1000)*E1814)*B1814</f>
        <v>0</v>
      </c>
    </row>
    <row r="1815" customFormat="false" ht="12.75" hidden="false" customHeight="false" outlineLevel="0" collapsed="false">
      <c r="A1815" s="160" t="n">
        <v>50286</v>
      </c>
      <c r="B1815" s="109"/>
      <c r="C1815" s="99" t="s">
        <v>29</v>
      </c>
      <c r="D1815" s="99" t="n">
        <v>1</v>
      </c>
      <c r="E1815" s="215" t="n">
        <v>300</v>
      </c>
      <c r="F1815" s="89" t="n">
        <f aca="false">G1815*130/1000*E1815</f>
        <v>2575.17</v>
      </c>
      <c r="G1815" s="100" t="n">
        <v>66.03</v>
      </c>
      <c r="H1815" s="91" t="n">
        <v>1000</v>
      </c>
      <c r="I1815" s="92" t="s">
        <v>1430</v>
      </c>
      <c r="J1815" s="101" t="s">
        <v>60</v>
      </c>
      <c r="K1815" s="102" t="s">
        <v>1874</v>
      </c>
      <c r="L1815" s="136" t="s">
        <v>352</v>
      </c>
      <c r="M1815" s="135" t="n">
        <v>123</v>
      </c>
      <c r="N1815" s="97" t="n">
        <f aca="false">(((D1815*G1815)/1000)*E1815)*B1815</f>
        <v>0</v>
      </c>
    </row>
    <row r="1816" customFormat="false" ht="12.75" hidden="false" customHeight="false" outlineLevel="0" collapsed="false">
      <c r="A1816" s="160" t="n">
        <v>50301</v>
      </c>
      <c r="B1816" s="86"/>
      <c r="C1816" s="149" t="s">
        <v>29</v>
      </c>
      <c r="D1816" s="149" t="n">
        <v>1</v>
      </c>
      <c r="E1816" s="215" t="n">
        <v>300</v>
      </c>
      <c r="F1816" s="89" t="n">
        <f aca="false">G1816*130/1000*E1816</f>
        <v>1590.42</v>
      </c>
      <c r="G1816" s="100" t="n">
        <v>40.78</v>
      </c>
      <c r="H1816" s="91" t="n">
        <v>1000</v>
      </c>
      <c r="I1816" s="92" t="s">
        <v>1430</v>
      </c>
      <c r="J1816" s="101"/>
      <c r="K1816" s="102" t="s">
        <v>364</v>
      </c>
      <c r="L1816" s="136" t="s">
        <v>352</v>
      </c>
      <c r="M1816" s="135" t="n">
        <v>124</v>
      </c>
      <c r="N1816" s="97" t="n">
        <f aca="false">(((D1816*G1816)/1000)*E1816)*B1816</f>
        <v>0</v>
      </c>
    </row>
    <row r="1817" customFormat="false" ht="12.75" hidden="false" customHeight="false" outlineLevel="0" collapsed="false">
      <c r="A1817" s="160" t="n">
        <v>50302</v>
      </c>
      <c r="B1817" s="86"/>
      <c r="C1817" s="99" t="s">
        <v>29</v>
      </c>
      <c r="D1817" s="99" t="n">
        <v>1</v>
      </c>
      <c r="E1817" s="215" t="n">
        <v>300</v>
      </c>
      <c r="F1817" s="89" t="n">
        <f aca="false">G1817*130/1000*E1817</f>
        <v>2127.84</v>
      </c>
      <c r="G1817" s="100" t="n">
        <v>54.56</v>
      </c>
      <c r="H1817" s="91" t="n">
        <v>1000</v>
      </c>
      <c r="I1817" s="92" t="s">
        <v>1430</v>
      </c>
      <c r="J1817" s="99"/>
      <c r="K1817" s="102" t="s">
        <v>1875</v>
      </c>
      <c r="L1817" s="136" t="s">
        <v>352</v>
      </c>
      <c r="M1817" s="135" t="n">
        <v>124</v>
      </c>
      <c r="N1817" s="97" t="n">
        <f aca="false">(((D1817*G1817)/1000)*E1817)*B1817</f>
        <v>0</v>
      </c>
    </row>
    <row r="1818" customFormat="false" ht="12.75" hidden="false" customHeight="false" outlineLevel="0" collapsed="false">
      <c r="A1818" s="160" t="n">
        <v>50303</v>
      </c>
      <c r="B1818" s="86"/>
      <c r="C1818" s="99" t="s">
        <v>29</v>
      </c>
      <c r="D1818" s="99" t="n">
        <v>1</v>
      </c>
      <c r="E1818" s="215" t="n">
        <v>300</v>
      </c>
      <c r="F1818" s="89" t="n">
        <f aca="false">G1818*130/1000*E1818</f>
        <v>1823.64</v>
      </c>
      <c r="G1818" s="100" t="n">
        <v>46.76</v>
      </c>
      <c r="H1818" s="91" t="n">
        <v>1000</v>
      </c>
      <c r="I1818" s="92" t="s">
        <v>1430</v>
      </c>
      <c r="J1818" s="99"/>
      <c r="K1818" s="102" t="s">
        <v>690</v>
      </c>
      <c r="L1818" s="136" t="s">
        <v>352</v>
      </c>
      <c r="M1818" s="135" t="n">
        <v>124</v>
      </c>
      <c r="N1818" s="97" t="n">
        <f aca="false">(((D1818*G1818)/1000)*E1818)*B1818</f>
        <v>0</v>
      </c>
    </row>
    <row r="1819" customFormat="false" ht="12.75" hidden="false" customHeight="false" outlineLevel="0" collapsed="false">
      <c r="A1819" s="160" t="n">
        <v>50304</v>
      </c>
      <c r="B1819" s="86"/>
      <c r="C1819" s="99" t="s">
        <v>29</v>
      </c>
      <c r="D1819" s="99" t="n">
        <v>1</v>
      </c>
      <c r="E1819" s="215" t="n">
        <v>300</v>
      </c>
      <c r="F1819" s="89" t="n">
        <f aca="false">G1819*130/1000*E1819</f>
        <v>1823.64</v>
      </c>
      <c r="G1819" s="100" t="n">
        <v>46.76</v>
      </c>
      <c r="H1819" s="91" t="n">
        <v>1000</v>
      </c>
      <c r="I1819" s="92" t="s">
        <v>1430</v>
      </c>
      <c r="J1819" s="99"/>
      <c r="K1819" s="102" t="s">
        <v>1876</v>
      </c>
      <c r="L1819" s="136" t="s">
        <v>352</v>
      </c>
      <c r="M1819" s="135" t="n">
        <v>124</v>
      </c>
      <c r="N1819" s="97" t="n">
        <f aca="false">(((D1819*G1819)/1000)*E1819)*B1819</f>
        <v>0</v>
      </c>
    </row>
    <row r="1820" customFormat="false" ht="12.75" hidden="false" customHeight="false" outlineLevel="0" collapsed="false">
      <c r="A1820" s="160" t="n">
        <v>50305</v>
      </c>
      <c r="B1820" s="86"/>
      <c r="C1820" s="99" t="s">
        <v>29</v>
      </c>
      <c r="D1820" s="99" t="n">
        <v>1</v>
      </c>
      <c r="E1820" s="215" t="n">
        <v>300</v>
      </c>
      <c r="F1820" s="89" t="n">
        <f aca="false">G1820*130/1000*E1820</f>
        <v>1126.71</v>
      </c>
      <c r="G1820" s="100" t="n">
        <v>28.89</v>
      </c>
      <c r="H1820" s="91" t="n">
        <v>1000</v>
      </c>
      <c r="I1820" s="92" t="s">
        <v>1430</v>
      </c>
      <c r="J1820" s="99"/>
      <c r="K1820" s="102" t="s">
        <v>1877</v>
      </c>
      <c r="L1820" s="136" t="s">
        <v>352</v>
      </c>
      <c r="M1820" s="135" t="n">
        <v>124</v>
      </c>
      <c r="N1820" s="97" t="n">
        <f aca="false">(((D1820*G1820)/1000)*E1820)*B1820</f>
        <v>0</v>
      </c>
    </row>
    <row r="1821" customFormat="false" ht="12.75" hidden="false" customHeight="false" outlineLevel="0" collapsed="false">
      <c r="A1821" s="160" t="n">
        <v>50306</v>
      </c>
      <c r="B1821" s="86"/>
      <c r="C1821" s="99" t="s">
        <v>29</v>
      </c>
      <c r="D1821" s="99" t="n">
        <v>1</v>
      </c>
      <c r="E1821" s="215" t="n">
        <v>300</v>
      </c>
      <c r="F1821" s="89" t="n">
        <f aca="false">G1821*130/1000*E1821</f>
        <v>1538.94</v>
      </c>
      <c r="G1821" s="100" t="n">
        <v>39.46</v>
      </c>
      <c r="H1821" s="91" t="n">
        <v>1000</v>
      </c>
      <c r="I1821" s="92" t="s">
        <v>1430</v>
      </c>
      <c r="J1821" s="99"/>
      <c r="K1821" s="102" t="s">
        <v>1878</v>
      </c>
      <c r="L1821" s="136" t="s">
        <v>352</v>
      </c>
      <c r="M1821" s="135" t="n">
        <v>124</v>
      </c>
      <c r="N1821" s="97" t="n">
        <f aca="false">(((D1821*G1821)/1000)*E1821)*B1821</f>
        <v>0</v>
      </c>
    </row>
    <row r="1822" customFormat="false" ht="12.75" hidden="false" customHeight="false" outlineLevel="0" collapsed="false">
      <c r="A1822" s="352" t="n">
        <v>50325</v>
      </c>
      <c r="B1822" s="86"/>
      <c r="C1822" s="353" t="s">
        <v>29</v>
      </c>
      <c r="D1822" s="353" t="n">
        <v>1</v>
      </c>
      <c r="E1822" s="347" t="n">
        <v>300</v>
      </c>
      <c r="F1822" s="89" t="n">
        <f aca="false">G1822*130/1000*E1822</f>
        <v>1823.64</v>
      </c>
      <c r="G1822" s="333" t="n">
        <v>46.76</v>
      </c>
      <c r="H1822" s="321" t="n">
        <v>1000</v>
      </c>
      <c r="I1822" s="334" t="s">
        <v>1430</v>
      </c>
      <c r="J1822" s="361"/>
      <c r="K1822" s="355" t="s">
        <v>1832</v>
      </c>
      <c r="L1822" s="356" t="s">
        <v>142</v>
      </c>
      <c r="M1822" s="341" t="n">
        <v>124</v>
      </c>
      <c r="N1822" s="97" t="n">
        <f aca="false">(((D1822*G1822)/1000)*E1822)*B1822</f>
        <v>0</v>
      </c>
    </row>
    <row r="1823" customFormat="false" ht="12.75" hidden="false" customHeight="false" outlineLevel="0" collapsed="false">
      <c r="A1823" s="331" t="n">
        <v>50341</v>
      </c>
      <c r="B1823" s="86"/>
      <c r="C1823" s="329" t="s">
        <v>29</v>
      </c>
      <c r="D1823" s="329" t="n">
        <v>1</v>
      </c>
      <c r="E1823" s="347" t="n">
        <v>300</v>
      </c>
      <c r="F1823" s="89" t="n">
        <f aca="false">G1823*130/1000*E1823</f>
        <v>2415.66</v>
      </c>
      <c r="G1823" s="333" t="n">
        <v>61.94</v>
      </c>
      <c r="H1823" s="321" t="n">
        <v>1000</v>
      </c>
      <c r="I1823" s="334" t="s">
        <v>1430</v>
      </c>
      <c r="J1823" s="335"/>
      <c r="K1823" s="336" t="s">
        <v>1158</v>
      </c>
      <c r="L1823" s="337" t="s">
        <v>136</v>
      </c>
      <c r="M1823" s="341" t="n">
        <v>124</v>
      </c>
      <c r="N1823" s="97" t="n">
        <f aca="false">(((D1823*G1823)/1000)*E1823)*B1823</f>
        <v>0</v>
      </c>
    </row>
    <row r="1824" customFormat="false" ht="12.75" hidden="false" customHeight="false" outlineLevel="0" collapsed="false">
      <c r="A1824" s="331" t="n">
        <v>50361</v>
      </c>
      <c r="B1824" s="109"/>
      <c r="C1824" s="329" t="s">
        <v>29</v>
      </c>
      <c r="D1824" s="329" t="n">
        <v>1</v>
      </c>
      <c r="E1824" s="347" t="n">
        <v>300</v>
      </c>
      <c r="F1824" s="89" t="n">
        <f aca="false">G1824*130/1000*E1824</f>
        <v>942.63</v>
      </c>
      <c r="G1824" s="333" t="n">
        <v>24.17</v>
      </c>
      <c r="H1824" s="321" t="n">
        <v>1000</v>
      </c>
      <c r="I1824" s="334" t="s">
        <v>1430</v>
      </c>
      <c r="J1824" s="335"/>
      <c r="K1824" s="336" t="s">
        <v>375</v>
      </c>
      <c r="L1824" s="337" t="s">
        <v>136</v>
      </c>
      <c r="M1824" s="341" t="n">
        <v>124</v>
      </c>
      <c r="N1824" s="97" t="n">
        <f aca="false">(((D1824*G1824)/1000)*E1824)*B1824</f>
        <v>0</v>
      </c>
    </row>
    <row r="1825" customFormat="false" ht="12.75" hidden="false" customHeight="false" outlineLevel="0" collapsed="false">
      <c r="A1825" s="331" t="n">
        <v>50362</v>
      </c>
      <c r="B1825" s="109"/>
      <c r="C1825" s="329" t="s">
        <v>29</v>
      </c>
      <c r="D1825" s="329" t="n">
        <v>1</v>
      </c>
      <c r="E1825" s="347" t="n">
        <v>300</v>
      </c>
      <c r="F1825" s="89" t="n">
        <f aca="false">G1825*130/1000*E1825</f>
        <v>773.37</v>
      </c>
      <c r="G1825" s="333" t="n">
        <v>19.83</v>
      </c>
      <c r="H1825" s="321" t="n">
        <v>1000</v>
      </c>
      <c r="I1825" s="334" t="s">
        <v>1430</v>
      </c>
      <c r="J1825" s="335"/>
      <c r="K1825" s="336" t="s">
        <v>139</v>
      </c>
      <c r="L1825" s="337" t="s">
        <v>136</v>
      </c>
      <c r="M1825" s="341" t="n">
        <v>124</v>
      </c>
      <c r="N1825" s="97" t="n">
        <f aca="false">(((D1825*G1825)/1000)*E1825)*B1825</f>
        <v>0</v>
      </c>
    </row>
    <row r="1826" customFormat="false" ht="12.75" hidden="false" customHeight="false" outlineLevel="0" collapsed="false">
      <c r="A1826" s="331" t="n">
        <v>50363</v>
      </c>
      <c r="B1826" s="86"/>
      <c r="C1826" s="329" t="s">
        <v>29</v>
      </c>
      <c r="D1826" s="329" t="n">
        <v>1</v>
      </c>
      <c r="E1826" s="347" t="n">
        <v>300</v>
      </c>
      <c r="F1826" s="89" t="n">
        <f aca="false">G1826*130/1000*E1826</f>
        <v>1823.64</v>
      </c>
      <c r="G1826" s="333" t="n">
        <v>46.76</v>
      </c>
      <c r="H1826" s="321" t="n">
        <v>1000</v>
      </c>
      <c r="I1826" s="334" t="s">
        <v>1430</v>
      </c>
      <c r="J1826" s="335"/>
      <c r="K1826" s="336" t="s">
        <v>1879</v>
      </c>
      <c r="L1826" s="337" t="s">
        <v>131</v>
      </c>
      <c r="M1826" s="341" t="n">
        <v>124</v>
      </c>
      <c r="N1826" s="97" t="n">
        <f aca="false">(((D1826*G1826)/1000)*E1826)*B1826</f>
        <v>0</v>
      </c>
    </row>
    <row r="1827" customFormat="false" ht="12.75" hidden="false" customHeight="false" outlineLevel="0" collapsed="false">
      <c r="A1827" s="331" t="n">
        <v>50364</v>
      </c>
      <c r="B1827" s="109"/>
      <c r="C1827" s="329" t="s">
        <v>29</v>
      </c>
      <c r="D1827" s="329" t="n">
        <v>1</v>
      </c>
      <c r="E1827" s="347" t="n">
        <v>300</v>
      </c>
      <c r="F1827" s="89" t="n">
        <f aca="false">G1827*130/1000*E1827</f>
        <v>1237.86</v>
      </c>
      <c r="G1827" s="333" t="n">
        <v>31.74</v>
      </c>
      <c r="H1827" s="321" t="n">
        <v>1000</v>
      </c>
      <c r="I1827" s="334" t="s">
        <v>1430</v>
      </c>
      <c r="J1827" s="335"/>
      <c r="K1827" s="336" t="s">
        <v>1880</v>
      </c>
      <c r="L1827" s="337" t="s">
        <v>352</v>
      </c>
      <c r="M1827" s="341" t="n">
        <v>124</v>
      </c>
      <c r="N1827" s="97" t="n">
        <f aca="false">(((D1827*G1827)/1000)*E1827)*B1827</f>
        <v>0</v>
      </c>
    </row>
    <row r="1828" customFormat="false" ht="12.75" hidden="false" customHeight="false" outlineLevel="0" collapsed="false">
      <c r="A1828" s="331" t="n">
        <v>50365</v>
      </c>
      <c r="B1828" s="109"/>
      <c r="C1828" s="329" t="s">
        <v>29</v>
      </c>
      <c r="D1828" s="329" t="n">
        <v>1</v>
      </c>
      <c r="E1828" s="347" t="n">
        <v>300</v>
      </c>
      <c r="F1828" s="89" t="n">
        <f aca="false">G1828*130/1000*E1828</f>
        <v>2698.41</v>
      </c>
      <c r="G1828" s="333" t="n">
        <v>69.19</v>
      </c>
      <c r="H1828" s="321" t="n">
        <v>1000</v>
      </c>
      <c r="I1828" s="334" t="s">
        <v>1430</v>
      </c>
      <c r="J1828" s="335"/>
      <c r="K1828" s="336" t="s">
        <v>1881</v>
      </c>
      <c r="L1828" s="337" t="s">
        <v>136</v>
      </c>
      <c r="M1828" s="341" t="n">
        <v>124</v>
      </c>
      <c r="N1828" s="97" t="n">
        <f aca="false">(((D1828*G1828)/1000)*E1828)*B1828</f>
        <v>0</v>
      </c>
    </row>
    <row r="1829" customFormat="false" ht="12.75" hidden="false" customHeight="false" outlineLevel="0" collapsed="false">
      <c r="A1829" s="331" t="n">
        <v>50366</v>
      </c>
      <c r="B1829" s="109"/>
      <c r="C1829" s="329" t="s">
        <v>29</v>
      </c>
      <c r="D1829" s="329" t="n">
        <v>1</v>
      </c>
      <c r="E1829" s="347" t="n">
        <v>300</v>
      </c>
      <c r="F1829" s="89" t="n">
        <f aca="false">G1829*130/1000*E1829</f>
        <v>3000.27</v>
      </c>
      <c r="G1829" s="333" t="n">
        <v>76.93</v>
      </c>
      <c r="H1829" s="321" t="n">
        <v>1000</v>
      </c>
      <c r="I1829" s="334" t="s">
        <v>1430</v>
      </c>
      <c r="J1829" s="335"/>
      <c r="K1829" s="336" t="s">
        <v>1882</v>
      </c>
      <c r="L1829" s="337" t="s">
        <v>136</v>
      </c>
      <c r="M1829" s="341" t="n">
        <v>124</v>
      </c>
      <c r="N1829" s="97" t="n">
        <f aca="false">(((D1829*G1829)/1000)*E1829)*B1829</f>
        <v>0</v>
      </c>
    </row>
    <row r="1830" customFormat="false" ht="18" hidden="false" customHeight="true" outlineLevel="0" collapsed="false">
      <c r="A1830" s="291"/>
      <c r="B1830" s="140"/>
      <c r="C1830" s="141"/>
      <c r="D1830" s="235" t="n">
        <f aca="false">SUM(B1710:B1829)/6</f>
        <v>0</v>
      </c>
      <c r="E1830" s="141"/>
      <c r="F1830" s="89" t="n">
        <f aca="false">G1830*130/1000*E1830</f>
        <v>0</v>
      </c>
      <c r="G1830" s="83"/>
      <c r="H1830" s="224"/>
      <c r="I1830" s="225"/>
      <c r="J1830" s="296"/>
      <c r="K1830" s="80" t="s">
        <v>1883</v>
      </c>
      <c r="L1830" s="78"/>
      <c r="M1830" s="144"/>
      <c r="N1830" s="145" t="s">
        <v>5</v>
      </c>
    </row>
    <row r="1831" customFormat="false" ht="12.75" hidden="false" customHeight="false" outlineLevel="0" collapsed="false">
      <c r="A1831" s="331" t="n">
        <v>40065</v>
      </c>
      <c r="B1831" s="86"/>
      <c r="C1831" s="329" t="s">
        <v>29</v>
      </c>
      <c r="D1831" s="329" t="n">
        <v>1</v>
      </c>
      <c r="E1831" s="340" t="n">
        <v>200</v>
      </c>
      <c r="F1831" s="89" t="n">
        <f aca="false">G1831*130/1000*E1831</f>
        <v>2289.3</v>
      </c>
      <c r="G1831" s="333" t="n">
        <v>88.05</v>
      </c>
      <c r="H1831" s="321" t="n">
        <v>1000</v>
      </c>
      <c r="I1831" s="334" t="s">
        <v>1430</v>
      </c>
      <c r="J1831" s="335" t="s">
        <v>44</v>
      </c>
      <c r="K1831" s="336" t="s">
        <v>1884</v>
      </c>
      <c r="L1831" s="337" t="s">
        <v>33</v>
      </c>
      <c r="M1831" s="338" t="n">
        <v>125</v>
      </c>
      <c r="N1831" s="97" t="n">
        <f aca="false">(((D1831*G1831)/1000)*E1831)*B1831</f>
        <v>0</v>
      </c>
    </row>
    <row r="1832" customFormat="false" ht="12.75" hidden="false" customHeight="false" outlineLevel="0" collapsed="false">
      <c r="A1832" s="345" t="n">
        <v>40125</v>
      </c>
      <c r="B1832" s="86"/>
      <c r="C1832" s="346" t="s">
        <v>29</v>
      </c>
      <c r="D1832" s="346" t="n">
        <v>1</v>
      </c>
      <c r="E1832" s="347" t="n">
        <v>200</v>
      </c>
      <c r="F1832" s="89" t="n">
        <f aca="false">G1832*130/1000*E1832</f>
        <v>2694.9</v>
      </c>
      <c r="G1832" s="348" t="n">
        <v>103.65</v>
      </c>
      <c r="H1832" s="321" t="n">
        <v>1000</v>
      </c>
      <c r="I1832" s="334" t="s">
        <v>1430</v>
      </c>
      <c r="J1832" s="349" t="s">
        <v>60</v>
      </c>
      <c r="K1832" s="343" t="s">
        <v>1885</v>
      </c>
      <c r="L1832" s="337" t="s">
        <v>33</v>
      </c>
      <c r="M1832" s="338" t="n">
        <v>125</v>
      </c>
      <c r="N1832" s="97" t="n">
        <f aca="false">(((D1832*G1832)/1000)*E1832)*B1832</f>
        <v>0</v>
      </c>
    </row>
    <row r="1833" customFormat="false" ht="12.75" hidden="false" customHeight="false" outlineLevel="0" collapsed="false">
      <c r="A1833" s="344" t="n">
        <v>40670</v>
      </c>
      <c r="B1833" s="86"/>
      <c r="C1833" s="149" t="s">
        <v>29</v>
      </c>
      <c r="D1833" s="149" t="n">
        <v>1</v>
      </c>
      <c r="E1833" s="215" t="n">
        <v>150</v>
      </c>
      <c r="F1833" s="89" t="n">
        <f aca="false">G1833*130/1000*E1833</f>
        <v>2191.995</v>
      </c>
      <c r="G1833" s="169" t="n">
        <v>112.41</v>
      </c>
      <c r="H1833" s="91" t="n">
        <v>1000</v>
      </c>
      <c r="I1833" s="92" t="s">
        <v>1430</v>
      </c>
      <c r="J1833" s="170" t="s">
        <v>44</v>
      </c>
      <c r="K1833" s="150" t="s">
        <v>1886</v>
      </c>
      <c r="L1833" s="136" t="s">
        <v>441</v>
      </c>
      <c r="M1833" s="330" t="n">
        <v>125</v>
      </c>
      <c r="N1833" s="97" t="n">
        <f aca="false">(((D1833*G1833)/1000)*E1833)*B1833</f>
        <v>0</v>
      </c>
    </row>
    <row r="1834" customFormat="false" ht="12.75" hidden="false" customHeight="false" outlineLevel="0" collapsed="false">
      <c r="A1834" s="160" t="n">
        <v>40671</v>
      </c>
      <c r="B1834" s="86"/>
      <c r="C1834" s="99" t="s">
        <v>29</v>
      </c>
      <c r="D1834" s="99" t="n">
        <v>1</v>
      </c>
      <c r="E1834" s="146" t="n">
        <v>150</v>
      </c>
      <c r="F1834" s="89" t="n">
        <f aca="false">G1834*130/1000*E1834</f>
        <v>2982.72</v>
      </c>
      <c r="G1834" s="100" t="n">
        <v>152.96</v>
      </c>
      <c r="H1834" s="91" t="n">
        <v>1000</v>
      </c>
      <c r="I1834" s="92" t="s">
        <v>1430</v>
      </c>
      <c r="J1834" s="101" t="s">
        <v>44</v>
      </c>
      <c r="K1834" s="102" t="s">
        <v>505</v>
      </c>
      <c r="L1834" s="136" t="s">
        <v>441</v>
      </c>
      <c r="M1834" s="330" t="n">
        <v>125</v>
      </c>
      <c r="N1834" s="97" t="n">
        <f aca="false">(((D1834*G1834)/1000)*E1834)*B1834</f>
        <v>0</v>
      </c>
    </row>
    <row r="1835" customFormat="false" ht="12.75" hidden="false" customHeight="false" outlineLevel="0" collapsed="false">
      <c r="A1835" s="160" t="n">
        <v>50368</v>
      </c>
      <c r="B1835" s="109"/>
      <c r="C1835" s="99" t="s">
        <v>29</v>
      </c>
      <c r="D1835" s="99" t="n">
        <v>1</v>
      </c>
      <c r="E1835" s="146" t="n">
        <v>100</v>
      </c>
      <c r="F1835" s="89" t="n">
        <f aca="false">G1835*130/1000*E1835</f>
        <v>4066.27</v>
      </c>
      <c r="G1835" s="100" t="n">
        <v>312.79</v>
      </c>
      <c r="H1835" s="91" t="n">
        <v>1000</v>
      </c>
      <c r="I1835" s="92" t="s">
        <v>1430</v>
      </c>
      <c r="J1835" s="99"/>
      <c r="K1835" s="102" t="s">
        <v>711</v>
      </c>
      <c r="L1835" s="136" t="s">
        <v>698</v>
      </c>
      <c r="M1835" s="330" t="n">
        <v>125</v>
      </c>
      <c r="N1835" s="97" t="n">
        <f aca="false">(((D1835*G1835)/1000)*E1835)*B1835</f>
        <v>0</v>
      </c>
    </row>
    <row r="1836" customFormat="false" ht="12.75" hidden="false" customHeight="false" outlineLevel="0" collapsed="false">
      <c r="A1836" s="160" t="n">
        <v>50369</v>
      </c>
      <c r="B1836" s="109"/>
      <c r="C1836" s="99" t="s">
        <v>29</v>
      </c>
      <c r="D1836" s="99" t="n">
        <v>1</v>
      </c>
      <c r="E1836" s="146" t="n">
        <v>100</v>
      </c>
      <c r="F1836" s="89" t="n">
        <f aca="false">G1836*130/1000*E1836</f>
        <v>6775.73</v>
      </c>
      <c r="G1836" s="100" t="n">
        <v>521.21</v>
      </c>
      <c r="H1836" s="91" t="n">
        <v>1000</v>
      </c>
      <c r="I1836" s="92" t="s">
        <v>1430</v>
      </c>
      <c r="J1836" s="99"/>
      <c r="K1836" s="102" t="s">
        <v>1155</v>
      </c>
      <c r="L1836" s="136" t="s">
        <v>698</v>
      </c>
      <c r="M1836" s="330" t="n">
        <v>125</v>
      </c>
      <c r="N1836" s="97" t="n">
        <f aca="false">(((D1836*G1836)/1000)*E1836)*B1836</f>
        <v>0</v>
      </c>
    </row>
    <row r="1837" customFormat="false" ht="12.75" hidden="false" customHeight="false" outlineLevel="0" collapsed="false">
      <c r="A1837" s="160" t="n">
        <v>50370</v>
      </c>
      <c r="B1837" s="109"/>
      <c r="C1837" s="141" t="s">
        <v>29</v>
      </c>
      <c r="D1837" s="99" t="n">
        <v>1</v>
      </c>
      <c r="E1837" s="146" t="n">
        <v>200</v>
      </c>
      <c r="F1837" s="89" t="n">
        <f aca="false">G1837*130/1000*E1837</f>
        <v>2684.76</v>
      </c>
      <c r="G1837" s="100" t="n">
        <v>103.26</v>
      </c>
      <c r="H1837" s="91" t="n">
        <v>1000</v>
      </c>
      <c r="I1837" s="92" t="s">
        <v>1430</v>
      </c>
      <c r="J1837" s="99"/>
      <c r="K1837" s="102" t="s">
        <v>715</v>
      </c>
      <c r="L1837" s="136" t="s">
        <v>352</v>
      </c>
      <c r="M1837" s="330" t="n">
        <v>125</v>
      </c>
      <c r="N1837" s="97" t="n">
        <f aca="false">(((D1837*G1837)/1000)*E1837)*B1837</f>
        <v>0</v>
      </c>
    </row>
    <row r="1838" customFormat="false" ht="12.75" hidden="false" customHeight="false" outlineLevel="0" collapsed="false">
      <c r="A1838" s="344" t="n">
        <v>50371</v>
      </c>
      <c r="B1838" s="109"/>
      <c r="C1838" s="362" t="s">
        <v>29</v>
      </c>
      <c r="D1838" s="149" t="n">
        <v>1</v>
      </c>
      <c r="E1838" s="215" t="n">
        <v>200</v>
      </c>
      <c r="F1838" s="89" t="n">
        <f aca="false">G1838*130/1000*E1838</f>
        <v>1315.86</v>
      </c>
      <c r="G1838" s="100" t="n">
        <v>50.61</v>
      </c>
      <c r="H1838" s="91" t="n">
        <v>1000</v>
      </c>
      <c r="I1838" s="92" t="s">
        <v>1430</v>
      </c>
      <c r="J1838" s="99"/>
      <c r="K1838" s="150" t="s">
        <v>406</v>
      </c>
      <c r="L1838" s="171" t="s">
        <v>385</v>
      </c>
      <c r="M1838" s="330" t="n">
        <v>125</v>
      </c>
      <c r="N1838" s="97" t="n">
        <f aca="false">(((D1838*G1838)/1000)*E1838)*B1838</f>
        <v>0</v>
      </c>
    </row>
    <row r="1839" customFormat="false" ht="12.75" hidden="false" customHeight="false" outlineLevel="0" collapsed="false">
      <c r="A1839" s="160" t="n">
        <v>50372</v>
      </c>
      <c r="B1839" s="109"/>
      <c r="C1839" s="99" t="s">
        <v>29</v>
      </c>
      <c r="D1839" s="99" t="n">
        <v>1</v>
      </c>
      <c r="E1839" s="146" t="n">
        <v>200</v>
      </c>
      <c r="F1839" s="89" t="n">
        <f aca="false">G1839*130/1000*E1839</f>
        <v>2297.62</v>
      </c>
      <c r="G1839" s="100" t="n">
        <v>88.37</v>
      </c>
      <c r="H1839" s="91" t="n">
        <v>1000</v>
      </c>
      <c r="I1839" s="92" t="s">
        <v>1430</v>
      </c>
      <c r="J1839" s="99"/>
      <c r="K1839" s="102" t="s">
        <v>1149</v>
      </c>
      <c r="L1839" s="136" t="s">
        <v>698</v>
      </c>
      <c r="M1839" s="330" t="n">
        <v>125</v>
      </c>
      <c r="N1839" s="97" t="n">
        <f aca="false">(((D1839*G1839)/1000)*E1839)*B1839</f>
        <v>0</v>
      </c>
    </row>
    <row r="1840" customFormat="false" ht="12.75" hidden="false" customHeight="false" outlineLevel="0" collapsed="false">
      <c r="A1840" s="160" t="n">
        <v>50373</v>
      </c>
      <c r="B1840" s="109"/>
      <c r="C1840" s="99" t="s">
        <v>29</v>
      </c>
      <c r="D1840" s="99" t="n">
        <v>1</v>
      </c>
      <c r="E1840" s="146" t="n">
        <v>200</v>
      </c>
      <c r="F1840" s="89" t="n">
        <f aca="false">G1840*130/1000*E1840</f>
        <v>2297.62</v>
      </c>
      <c r="G1840" s="100" t="n">
        <v>88.37</v>
      </c>
      <c r="H1840" s="91" t="n">
        <v>1000</v>
      </c>
      <c r="I1840" s="92" t="s">
        <v>1430</v>
      </c>
      <c r="J1840" s="99"/>
      <c r="K1840" s="102" t="s">
        <v>1147</v>
      </c>
      <c r="L1840" s="136" t="s">
        <v>698</v>
      </c>
      <c r="M1840" s="330" t="n">
        <v>125</v>
      </c>
      <c r="N1840" s="97" t="n">
        <f aca="false">(((D1840*G1840)/1000)*E1840)*B1840</f>
        <v>0</v>
      </c>
    </row>
    <row r="1841" customFormat="false" ht="12.75" hidden="false" customHeight="false" outlineLevel="0" collapsed="false">
      <c r="A1841" s="328"/>
      <c r="B1841" s="140"/>
      <c r="C1841" s="141"/>
      <c r="D1841" s="77"/>
      <c r="E1841" s="141"/>
      <c r="F1841" s="89" t="n">
        <f aca="false">G1841*130/1000*E1841</f>
        <v>0</v>
      </c>
      <c r="G1841" s="83"/>
      <c r="H1841" s="224"/>
      <c r="I1841" s="225"/>
      <c r="J1841" s="77"/>
      <c r="K1841" s="80" t="s">
        <v>1887</v>
      </c>
      <c r="L1841" s="78"/>
      <c r="M1841" s="144"/>
      <c r="N1841" s="145" t="s">
        <v>5</v>
      </c>
    </row>
    <row r="1842" customFormat="false" ht="12.75" hidden="false" customHeight="false" outlineLevel="0" collapsed="false">
      <c r="A1842" s="152" t="n">
        <v>45831</v>
      </c>
      <c r="B1842" s="156"/>
      <c r="C1842" s="110" t="s">
        <v>29</v>
      </c>
      <c r="D1842" s="110" t="n">
        <v>12</v>
      </c>
      <c r="E1842" s="111" t="n">
        <v>1</v>
      </c>
      <c r="F1842" s="89" t="n">
        <f aca="false">G1842*130/1000*E1842</f>
        <v>0.2483</v>
      </c>
      <c r="G1842" s="112" t="n">
        <v>1.91</v>
      </c>
      <c r="H1842" s="113" t="n">
        <v>1</v>
      </c>
      <c r="I1842" s="114" t="s">
        <v>30</v>
      </c>
      <c r="J1842" s="110"/>
      <c r="K1842" s="116" t="s">
        <v>317</v>
      </c>
      <c r="L1842" s="117" t="s">
        <v>1216</v>
      </c>
      <c r="M1842" s="330" t="n">
        <v>125</v>
      </c>
      <c r="N1842" s="139" t="n">
        <f aca="false">(D1842*G1842)*B1842</f>
        <v>0</v>
      </c>
    </row>
    <row r="1843" customFormat="false" ht="18" hidden="false" customHeight="false" outlineLevel="0" collapsed="false">
      <c r="A1843" s="363"/>
      <c r="B1843" s="163"/>
      <c r="C1843" s="362"/>
      <c r="D1843" s="235" t="n">
        <f aca="false">(SUM(B1831:B1834,B1842)/4)+(SUM(B1835:B1840)/6)</f>
        <v>0</v>
      </c>
      <c r="E1843" s="150"/>
      <c r="F1843" s="89"/>
      <c r="G1843" s="150"/>
      <c r="H1843" s="364"/>
      <c r="I1843" s="365"/>
      <c r="J1843" s="366" t="s">
        <v>1888</v>
      </c>
      <c r="K1843" s="366"/>
      <c r="L1843" s="367"/>
      <c r="M1843" s="368"/>
      <c r="N1843" s="222" t="s">
        <v>5</v>
      </c>
    </row>
    <row r="1844" customFormat="false" ht="12.75" hidden="false" customHeight="false" outlineLevel="0" collapsed="false">
      <c r="A1844" s="98" t="s">
        <v>1889</v>
      </c>
      <c r="B1844" s="109"/>
      <c r="C1844" s="118" t="s">
        <v>29</v>
      </c>
      <c r="D1844" s="118" t="n">
        <v>1</v>
      </c>
      <c r="E1844" s="153" t="s">
        <v>1890</v>
      </c>
      <c r="F1844" s="89" t="n">
        <f aca="false">G1844*130</f>
        <v>5848.7</v>
      </c>
      <c r="G1844" s="369" t="n">
        <v>44.99</v>
      </c>
      <c r="H1844" s="370" t="n">
        <v>1</v>
      </c>
      <c r="I1844" s="303" t="s">
        <v>1891</v>
      </c>
      <c r="J1844" s="132"/>
      <c r="K1844" s="121" t="s">
        <v>1892</v>
      </c>
      <c r="L1844" s="132"/>
      <c r="M1844" s="330" t="n">
        <v>91</v>
      </c>
      <c r="N1844" s="139" t="n">
        <f aca="false">(D1844*G1844)*B1844</f>
        <v>0</v>
      </c>
    </row>
    <row r="1845" customFormat="false" ht="12.75" hidden="false" customHeight="false" outlineLevel="0" collapsed="false">
      <c r="A1845" s="98" t="s">
        <v>1893</v>
      </c>
      <c r="B1845" s="86"/>
      <c r="C1845" s="99" t="s">
        <v>29</v>
      </c>
      <c r="D1845" s="99" t="n">
        <v>1</v>
      </c>
      <c r="E1845" s="99" t="s">
        <v>1894</v>
      </c>
      <c r="F1845" s="89" t="n">
        <f aca="false">G1845*130</f>
        <v>4854.2</v>
      </c>
      <c r="G1845" s="371" t="n">
        <v>37.34</v>
      </c>
      <c r="H1845" s="182" t="n">
        <v>1</v>
      </c>
      <c r="I1845" s="183" t="s">
        <v>1891</v>
      </c>
      <c r="J1845" s="99"/>
      <c r="K1845" s="163" t="s">
        <v>1895</v>
      </c>
      <c r="L1845" s="136" t="s">
        <v>33</v>
      </c>
      <c r="M1845" s="166" t="n">
        <v>91</v>
      </c>
      <c r="N1845" s="139" t="n">
        <f aca="false">(D1845*G1845)*B1845</f>
        <v>0</v>
      </c>
    </row>
    <row r="1846" customFormat="false" ht="12.75" hidden="false" customHeight="false" outlineLevel="0" collapsed="false">
      <c r="A1846" s="98" t="s">
        <v>1896</v>
      </c>
      <c r="B1846" s="86"/>
      <c r="C1846" s="99" t="s">
        <v>29</v>
      </c>
      <c r="D1846" s="99" t="n">
        <v>1</v>
      </c>
      <c r="E1846" s="99" t="s">
        <v>1894</v>
      </c>
      <c r="F1846" s="89" t="n">
        <f aca="false">G1846*130</f>
        <v>5150.6</v>
      </c>
      <c r="G1846" s="371" t="n">
        <v>39.62</v>
      </c>
      <c r="H1846" s="182" t="n">
        <v>1</v>
      </c>
      <c r="I1846" s="183" t="s">
        <v>1891</v>
      </c>
      <c r="J1846" s="99"/>
      <c r="K1846" s="102" t="s">
        <v>1897</v>
      </c>
      <c r="L1846" s="136" t="s">
        <v>33</v>
      </c>
      <c r="M1846" s="166" t="n">
        <v>91</v>
      </c>
      <c r="N1846" s="139" t="n">
        <f aca="false">(D1846*G1846)*B1846</f>
        <v>0</v>
      </c>
    </row>
    <row r="1847" customFormat="false" ht="12.75" hidden="false" customHeight="false" outlineLevel="0" collapsed="false">
      <c r="A1847" s="98" t="s">
        <v>1898</v>
      </c>
      <c r="B1847" s="86"/>
      <c r="C1847" s="99" t="s">
        <v>29</v>
      </c>
      <c r="D1847" s="99" t="n">
        <v>1</v>
      </c>
      <c r="E1847" s="146" t="s">
        <v>1894</v>
      </c>
      <c r="F1847" s="89" t="n">
        <f aca="false">G1847*130</f>
        <v>4986.8</v>
      </c>
      <c r="G1847" s="371" t="n">
        <v>38.36</v>
      </c>
      <c r="H1847" s="182" t="n">
        <v>1</v>
      </c>
      <c r="I1847" s="183" t="s">
        <v>1891</v>
      </c>
      <c r="J1847" s="99"/>
      <c r="K1847" s="121" t="s">
        <v>1899</v>
      </c>
      <c r="L1847" s="136" t="s">
        <v>33</v>
      </c>
      <c r="M1847" s="228" t="n">
        <v>91</v>
      </c>
      <c r="N1847" s="139" t="n">
        <f aca="false">(D1847*G1847)*B1847</f>
        <v>0</v>
      </c>
    </row>
    <row r="1848" customFormat="false" ht="12.75" hidden="false" customHeight="false" outlineLevel="0" collapsed="false">
      <c r="A1848" s="98" t="s">
        <v>1900</v>
      </c>
      <c r="B1848" s="86"/>
      <c r="C1848" s="99" t="s">
        <v>29</v>
      </c>
      <c r="D1848" s="99" t="n">
        <v>1</v>
      </c>
      <c r="E1848" s="146" t="s">
        <v>1894</v>
      </c>
      <c r="F1848" s="89" t="n">
        <f aca="false">G1848*130</f>
        <v>4829.5</v>
      </c>
      <c r="G1848" s="371" t="n">
        <v>37.15</v>
      </c>
      <c r="H1848" s="182" t="n">
        <v>1</v>
      </c>
      <c r="I1848" s="183" t="s">
        <v>1891</v>
      </c>
      <c r="J1848" s="99"/>
      <c r="K1848" s="121" t="s">
        <v>1901</v>
      </c>
      <c r="L1848" s="136" t="s">
        <v>33</v>
      </c>
      <c r="M1848" s="228" t="n">
        <v>91</v>
      </c>
      <c r="N1848" s="139" t="n">
        <f aca="false">(D1848*G1848)*B1848</f>
        <v>0</v>
      </c>
    </row>
    <row r="1849" customFormat="false" ht="12.75" hidden="false" customHeight="false" outlineLevel="0" collapsed="false">
      <c r="A1849" s="98" t="s">
        <v>1902</v>
      </c>
      <c r="B1849" s="86"/>
      <c r="C1849" s="99" t="s">
        <v>29</v>
      </c>
      <c r="D1849" s="99" t="n">
        <v>1</v>
      </c>
      <c r="E1849" s="146" t="s">
        <v>1894</v>
      </c>
      <c r="F1849" s="89" t="n">
        <f aca="false">G1849*130</f>
        <v>5274.1</v>
      </c>
      <c r="G1849" s="371" t="n">
        <v>40.57</v>
      </c>
      <c r="H1849" s="182" t="n">
        <v>1</v>
      </c>
      <c r="I1849" s="183" t="s">
        <v>1891</v>
      </c>
      <c r="J1849" s="99"/>
      <c r="K1849" s="121" t="s">
        <v>1903</v>
      </c>
      <c r="L1849" s="136" t="s">
        <v>33</v>
      </c>
      <c r="M1849" s="228" t="n">
        <v>92</v>
      </c>
      <c r="N1849" s="139" t="n">
        <f aca="false">(D1849*G1849)*B1849</f>
        <v>0</v>
      </c>
    </row>
    <row r="1850" customFormat="false" ht="12.75" hidden="false" customHeight="false" outlineLevel="0" collapsed="false">
      <c r="A1850" s="98" t="s">
        <v>1904</v>
      </c>
      <c r="B1850" s="86"/>
      <c r="C1850" s="99" t="s">
        <v>29</v>
      </c>
      <c r="D1850" s="99" t="n">
        <v>1</v>
      </c>
      <c r="E1850" s="146" t="s">
        <v>1894</v>
      </c>
      <c r="F1850" s="89" t="n">
        <f aca="false">G1850*130</f>
        <v>5778.5</v>
      </c>
      <c r="G1850" s="371" t="n">
        <v>44.45</v>
      </c>
      <c r="H1850" s="182" t="n">
        <v>1</v>
      </c>
      <c r="I1850" s="183" t="s">
        <v>1891</v>
      </c>
      <c r="J1850" s="136"/>
      <c r="K1850" s="121" t="s">
        <v>1905</v>
      </c>
      <c r="L1850" s="136" t="s">
        <v>33</v>
      </c>
      <c r="M1850" s="228" t="n">
        <v>92</v>
      </c>
      <c r="N1850" s="139" t="n">
        <f aca="false">(D1850*G1850)*B1850</f>
        <v>0</v>
      </c>
    </row>
    <row r="1851" customFormat="false" ht="12.75" hidden="false" customHeight="false" outlineLevel="0" collapsed="false">
      <c r="A1851" s="98" t="s">
        <v>1906</v>
      </c>
      <c r="B1851" s="86"/>
      <c r="C1851" s="99" t="s">
        <v>29</v>
      </c>
      <c r="D1851" s="99" t="n">
        <v>1</v>
      </c>
      <c r="E1851" s="146" t="s">
        <v>1894</v>
      </c>
      <c r="F1851" s="89" t="n">
        <f aca="false">G1851*130</f>
        <v>5053.1</v>
      </c>
      <c r="G1851" s="371" t="n">
        <v>38.87</v>
      </c>
      <c r="H1851" s="182" t="n">
        <v>1</v>
      </c>
      <c r="I1851" s="183" t="s">
        <v>1891</v>
      </c>
      <c r="J1851" s="136"/>
      <c r="K1851" s="121" t="s">
        <v>1907</v>
      </c>
      <c r="L1851" s="136" t="s">
        <v>33</v>
      </c>
      <c r="M1851" s="228" t="n">
        <v>92</v>
      </c>
      <c r="N1851" s="139" t="n">
        <f aca="false">(D1851*G1851)*B1851</f>
        <v>0</v>
      </c>
    </row>
    <row r="1852" customFormat="false" ht="12.75" hidden="false" customHeight="false" outlineLevel="0" collapsed="false">
      <c r="A1852" s="98" t="s">
        <v>1908</v>
      </c>
      <c r="B1852" s="109"/>
      <c r="C1852" s="118" t="s">
        <v>29</v>
      </c>
      <c r="D1852" s="118" t="n">
        <v>1</v>
      </c>
      <c r="E1852" s="153" t="s">
        <v>1894</v>
      </c>
      <c r="F1852" s="89" t="n">
        <f aca="false">G1852*130</f>
        <v>5235.1</v>
      </c>
      <c r="G1852" s="369" t="n">
        <v>40.27</v>
      </c>
      <c r="H1852" s="370" t="n">
        <v>1</v>
      </c>
      <c r="I1852" s="303" t="s">
        <v>1891</v>
      </c>
      <c r="J1852" s="132"/>
      <c r="K1852" s="121" t="s">
        <v>1909</v>
      </c>
      <c r="L1852" s="132" t="s">
        <v>33</v>
      </c>
      <c r="M1852" s="330" t="n">
        <v>93</v>
      </c>
      <c r="N1852" s="139" t="n">
        <f aca="false">(D1852*G1852)*B1852</f>
        <v>0</v>
      </c>
    </row>
    <row r="1853" customFormat="false" ht="12.75" hidden="false" customHeight="false" outlineLevel="0" collapsed="false">
      <c r="A1853" s="98" t="s">
        <v>1910</v>
      </c>
      <c r="B1853" s="86"/>
      <c r="C1853" s="118" t="s">
        <v>29</v>
      </c>
      <c r="D1853" s="118" t="n">
        <v>1</v>
      </c>
      <c r="E1853" s="153" t="s">
        <v>1894</v>
      </c>
      <c r="F1853" s="89" t="n">
        <f aca="false">G1853*130</f>
        <v>5748.6</v>
      </c>
      <c r="G1853" s="369" t="n">
        <v>44.22</v>
      </c>
      <c r="H1853" s="370" t="n">
        <v>1</v>
      </c>
      <c r="I1853" s="303" t="s">
        <v>1891</v>
      </c>
      <c r="J1853" s="118"/>
      <c r="K1853" s="121" t="s">
        <v>1911</v>
      </c>
      <c r="L1853" s="132" t="s">
        <v>33</v>
      </c>
      <c r="M1853" s="330" t="n">
        <v>93</v>
      </c>
      <c r="N1853" s="139" t="n">
        <f aca="false">(D1853*G1853)*B1853</f>
        <v>0</v>
      </c>
    </row>
    <row r="1854" customFormat="false" ht="12.75" hidden="false" customHeight="false" outlineLevel="0" collapsed="false">
      <c r="A1854" s="98" t="s">
        <v>1912</v>
      </c>
      <c r="B1854" s="109"/>
      <c r="C1854" s="118" t="s">
        <v>29</v>
      </c>
      <c r="D1854" s="118" t="n">
        <v>1</v>
      </c>
      <c r="E1854" s="153" t="s">
        <v>1894</v>
      </c>
      <c r="F1854" s="89" t="n">
        <f aca="false">G1854*130</f>
        <v>5976.1</v>
      </c>
      <c r="G1854" s="369" t="n">
        <v>45.97</v>
      </c>
      <c r="H1854" s="370" t="n">
        <v>1</v>
      </c>
      <c r="I1854" s="303" t="s">
        <v>1891</v>
      </c>
      <c r="J1854" s="118"/>
      <c r="K1854" s="121" t="s">
        <v>1913</v>
      </c>
      <c r="L1854" s="132" t="s">
        <v>33</v>
      </c>
      <c r="M1854" s="330" t="n">
        <v>93</v>
      </c>
      <c r="N1854" s="139" t="n">
        <f aca="false">(D1854*G1854)*B1854</f>
        <v>0</v>
      </c>
    </row>
    <row r="1855" customFormat="false" ht="12.75" hidden="false" customHeight="false" outlineLevel="0" collapsed="false">
      <c r="A1855" s="98" t="s">
        <v>1914</v>
      </c>
      <c r="B1855" s="109"/>
      <c r="C1855" s="118" t="s">
        <v>29</v>
      </c>
      <c r="D1855" s="118" t="n">
        <v>1</v>
      </c>
      <c r="E1855" s="153" t="s">
        <v>1894</v>
      </c>
      <c r="F1855" s="89" t="n">
        <f aca="false">G1855*130</f>
        <v>5969.6</v>
      </c>
      <c r="G1855" s="369" t="n">
        <v>45.92</v>
      </c>
      <c r="H1855" s="370" t="n">
        <v>1</v>
      </c>
      <c r="I1855" s="303" t="s">
        <v>1891</v>
      </c>
      <c r="J1855" s="132"/>
      <c r="K1855" s="121" t="s">
        <v>1915</v>
      </c>
      <c r="L1855" s="132" t="s">
        <v>33</v>
      </c>
      <c r="M1855" s="330" t="n">
        <v>93</v>
      </c>
      <c r="N1855" s="139" t="n">
        <f aca="false">(D1855*G1855)*B1855</f>
        <v>0</v>
      </c>
    </row>
    <row r="1856" customFormat="false" ht="12.75" hidden="false" customHeight="false" outlineLevel="0" collapsed="false">
      <c r="A1856" s="98" t="s">
        <v>1916</v>
      </c>
      <c r="B1856" s="109"/>
      <c r="C1856" s="118" t="s">
        <v>29</v>
      </c>
      <c r="D1856" s="118" t="n">
        <v>1</v>
      </c>
      <c r="E1856" s="153" t="s">
        <v>1894</v>
      </c>
      <c r="F1856" s="89" t="n">
        <f aca="false">G1856*130</f>
        <v>6433.7</v>
      </c>
      <c r="G1856" s="119" t="n">
        <v>49.49</v>
      </c>
      <c r="H1856" s="370" t="n">
        <v>1</v>
      </c>
      <c r="I1856" s="303" t="s">
        <v>1891</v>
      </c>
      <c r="J1856" s="118"/>
      <c r="K1856" s="121" t="s">
        <v>1917</v>
      </c>
      <c r="L1856" s="132" t="s">
        <v>33</v>
      </c>
      <c r="M1856" s="330" t="n">
        <v>94</v>
      </c>
      <c r="N1856" s="139" t="n">
        <f aca="false">(D1856*G1856)*B1856</f>
        <v>0</v>
      </c>
    </row>
    <row r="1857" customFormat="false" ht="12.75" hidden="false" customHeight="false" outlineLevel="0" collapsed="false">
      <c r="A1857" s="98" t="s">
        <v>1918</v>
      </c>
      <c r="B1857" s="109"/>
      <c r="C1857" s="118" t="s">
        <v>29</v>
      </c>
      <c r="D1857" s="118" t="n">
        <v>1</v>
      </c>
      <c r="E1857" s="153" t="s">
        <v>1894</v>
      </c>
      <c r="F1857" s="89" t="n">
        <f aca="false">G1857*130</f>
        <v>6575.4</v>
      </c>
      <c r="G1857" s="119" t="n">
        <v>50.58</v>
      </c>
      <c r="H1857" s="370" t="n">
        <v>1</v>
      </c>
      <c r="I1857" s="303" t="s">
        <v>1891</v>
      </c>
      <c r="J1857" s="118"/>
      <c r="K1857" s="121" t="s">
        <v>1919</v>
      </c>
      <c r="L1857" s="132" t="s">
        <v>33</v>
      </c>
      <c r="M1857" s="330" t="n">
        <v>94</v>
      </c>
      <c r="N1857" s="139" t="n">
        <f aca="false">(D1857*G1857)*B1857</f>
        <v>0</v>
      </c>
    </row>
    <row r="1858" customFormat="false" ht="12.75" hidden="false" customHeight="false" outlineLevel="0" collapsed="false">
      <c r="A1858" s="98" t="s">
        <v>1920</v>
      </c>
      <c r="B1858" s="109"/>
      <c r="C1858" s="118" t="s">
        <v>29</v>
      </c>
      <c r="D1858" s="118" t="n">
        <v>1</v>
      </c>
      <c r="E1858" s="153" t="s">
        <v>1894</v>
      </c>
      <c r="F1858" s="89" t="n">
        <f aca="false">G1858*130</f>
        <v>5682.3</v>
      </c>
      <c r="G1858" s="119" t="n">
        <v>43.71</v>
      </c>
      <c r="H1858" s="370" t="n">
        <v>1</v>
      </c>
      <c r="I1858" s="303" t="s">
        <v>1891</v>
      </c>
      <c r="J1858" s="118"/>
      <c r="K1858" s="94" t="s">
        <v>1921</v>
      </c>
      <c r="L1858" s="132" t="s">
        <v>33</v>
      </c>
      <c r="M1858" s="330" t="n">
        <v>94</v>
      </c>
      <c r="N1858" s="139" t="n">
        <f aca="false">(D1858*G1858)*B1858</f>
        <v>0</v>
      </c>
    </row>
    <row r="1859" customFormat="false" ht="12.75" hidden="false" customHeight="false" outlineLevel="0" collapsed="false">
      <c r="A1859" s="98" t="s">
        <v>1922</v>
      </c>
      <c r="B1859" s="109"/>
      <c r="C1859" s="118" t="s">
        <v>29</v>
      </c>
      <c r="D1859" s="118" t="n">
        <v>1</v>
      </c>
      <c r="E1859" s="153" t="s">
        <v>1894</v>
      </c>
      <c r="F1859" s="89" t="n">
        <f aca="false">G1859*130</f>
        <v>5677.1</v>
      </c>
      <c r="G1859" s="119" t="n">
        <v>43.67</v>
      </c>
      <c r="H1859" s="370" t="n">
        <v>1</v>
      </c>
      <c r="I1859" s="303" t="s">
        <v>1891</v>
      </c>
      <c r="J1859" s="118"/>
      <c r="K1859" s="94" t="s">
        <v>1923</v>
      </c>
      <c r="L1859" s="132" t="s">
        <v>33</v>
      </c>
      <c r="M1859" s="330" t="n">
        <v>94</v>
      </c>
      <c r="N1859" s="139" t="n">
        <f aca="false">(D1859*G1859)*B1859</f>
        <v>0</v>
      </c>
    </row>
    <row r="1860" customFormat="false" ht="12.75" hidden="false" customHeight="false" outlineLevel="0" collapsed="false">
      <c r="A1860" s="98" t="s">
        <v>1924</v>
      </c>
      <c r="B1860" s="109"/>
      <c r="C1860" s="118" t="s">
        <v>29</v>
      </c>
      <c r="D1860" s="118" t="n">
        <v>1</v>
      </c>
      <c r="E1860" s="153" t="s">
        <v>1894</v>
      </c>
      <c r="F1860" s="89" t="n">
        <f aca="false">G1860*130</f>
        <v>6285.5</v>
      </c>
      <c r="G1860" s="119" t="n">
        <v>48.35</v>
      </c>
      <c r="H1860" s="370" t="n">
        <v>1</v>
      </c>
      <c r="I1860" s="303" t="s">
        <v>1891</v>
      </c>
      <c r="J1860" s="118"/>
      <c r="K1860" s="121" t="s">
        <v>1925</v>
      </c>
      <c r="L1860" s="132" t="s">
        <v>33</v>
      </c>
      <c r="M1860" s="330" t="n">
        <v>95</v>
      </c>
      <c r="N1860" s="139" t="n">
        <f aca="false">(D1860*G1860)*B1860</f>
        <v>0</v>
      </c>
    </row>
    <row r="1861" customFormat="false" ht="12.75" hidden="false" customHeight="false" outlineLevel="0" collapsed="false">
      <c r="A1861" s="98" t="s">
        <v>1926</v>
      </c>
      <c r="B1861" s="86"/>
      <c r="C1861" s="118" t="s">
        <v>29</v>
      </c>
      <c r="D1861" s="118" t="n">
        <v>1</v>
      </c>
      <c r="E1861" s="153" t="s">
        <v>1894</v>
      </c>
      <c r="F1861" s="89" t="n">
        <f aca="false">G1861*130</f>
        <v>5051.8</v>
      </c>
      <c r="G1861" s="119" t="n">
        <v>38.86</v>
      </c>
      <c r="H1861" s="370" t="n">
        <v>1</v>
      </c>
      <c r="I1861" s="303" t="s">
        <v>1891</v>
      </c>
      <c r="J1861" s="118"/>
      <c r="K1861" s="121" t="s">
        <v>1927</v>
      </c>
      <c r="L1861" s="132" t="s">
        <v>33</v>
      </c>
      <c r="M1861" s="330" t="n">
        <v>95</v>
      </c>
      <c r="N1861" s="139" t="n">
        <f aca="false">(D1861*G1861)*B1861</f>
        <v>0</v>
      </c>
    </row>
    <row r="1862" customFormat="false" ht="12.75" hidden="false" customHeight="false" outlineLevel="0" collapsed="false">
      <c r="A1862" s="98" t="s">
        <v>1928</v>
      </c>
      <c r="B1862" s="86"/>
      <c r="C1862" s="118" t="s">
        <v>29</v>
      </c>
      <c r="D1862" s="118" t="n">
        <v>1</v>
      </c>
      <c r="E1862" s="153" t="s">
        <v>1894</v>
      </c>
      <c r="F1862" s="89" t="n">
        <f aca="false">G1862*130</f>
        <v>5443.1</v>
      </c>
      <c r="G1862" s="119" t="n">
        <v>41.87</v>
      </c>
      <c r="H1862" s="370" t="n">
        <v>1</v>
      </c>
      <c r="I1862" s="303" t="s">
        <v>1891</v>
      </c>
      <c r="J1862" s="118"/>
      <c r="K1862" s="121" t="s">
        <v>1929</v>
      </c>
      <c r="L1862" s="132" t="s">
        <v>33</v>
      </c>
      <c r="M1862" s="330" t="n">
        <v>95</v>
      </c>
      <c r="N1862" s="139" t="n">
        <f aca="false">(D1862*G1862)*B1862</f>
        <v>0</v>
      </c>
    </row>
    <row r="1863" customFormat="false" ht="12.75" hidden="false" customHeight="false" outlineLevel="0" collapsed="false">
      <c r="A1863" s="98" t="s">
        <v>1930</v>
      </c>
      <c r="B1863" s="86"/>
      <c r="C1863" s="118" t="s">
        <v>29</v>
      </c>
      <c r="D1863" s="118" t="n">
        <v>1</v>
      </c>
      <c r="E1863" s="153" t="s">
        <v>1894</v>
      </c>
      <c r="F1863" s="89" t="n">
        <f aca="false">G1863*130</f>
        <v>5635.5</v>
      </c>
      <c r="G1863" s="119" t="n">
        <v>43.35</v>
      </c>
      <c r="H1863" s="370" t="n">
        <v>1</v>
      </c>
      <c r="I1863" s="303" t="s">
        <v>1891</v>
      </c>
      <c r="J1863" s="118"/>
      <c r="K1863" s="121" t="s">
        <v>1931</v>
      </c>
      <c r="L1863" s="132" t="s">
        <v>33</v>
      </c>
      <c r="M1863" s="330" t="n">
        <v>95</v>
      </c>
      <c r="N1863" s="139" t="n">
        <f aca="false">(D1863*G1863)*B1863</f>
        <v>0</v>
      </c>
    </row>
    <row r="1864" customFormat="false" ht="12.75" hidden="false" customHeight="false" outlineLevel="0" collapsed="false">
      <c r="A1864" s="98" t="s">
        <v>1932</v>
      </c>
      <c r="B1864" s="86"/>
      <c r="C1864" s="118" t="s">
        <v>29</v>
      </c>
      <c r="D1864" s="118" t="n">
        <v>1</v>
      </c>
      <c r="E1864" s="153" t="s">
        <v>1894</v>
      </c>
      <c r="F1864" s="89" t="n">
        <f aca="false">G1864*130</f>
        <v>5853.9</v>
      </c>
      <c r="G1864" s="119" t="n">
        <v>45.03</v>
      </c>
      <c r="H1864" s="370" t="n">
        <v>1</v>
      </c>
      <c r="I1864" s="303" t="s">
        <v>1891</v>
      </c>
      <c r="J1864" s="118"/>
      <c r="K1864" s="121" t="s">
        <v>1933</v>
      </c>
      <c r="L1864" s="132" t="s">
        <v>33</v>
      </c>
      <c r="M1864" s="330" t="n">
        <v>96</v>
      </c>
      <c r="N1864" s="139" t="n">
        <f aca="false">(D1864*G1864)*B1864</f>
        <v>0</v>
      </c>
    </row>
    <row r="1865" customFormat="false" ht="12.75" hidden="false" customHeight="false" outlineLevel="0" collapsed="false">
      <c r="A1865" s="98" t="s">
        <v>1934</v>
      </c>
      <c r="B1865" s="86"/>
      <c r="C1865" s="118" t="s">
        <v>29</v>
      </c>
      <c r="D1865" s="118" t="n">
        <v>1</v>
      </c>
      <c r="E1865" s="153" t="s">
        <v>1935</v>
      </c>
      <c r="F1865" s="89" t="n">
        <f aca="false">G1865*130</f>
        <v>5807.1</v>
      </c>
      <c r="G1865" s="119" t="n">
        <v>44.67</v>
      </c>
      <c r="H1865" s="370" t="n">
        <v>1</v>
      </c>
      <c r="I1865" s="303" t="s">
        <v>1891</v>
      </c>
      <c r="J1865" s="118"/>
      <c r="K1865" s="121" t="s">
        <v>1936</v>
      </c>
      <c r="L1865" s="132" t="s">
        <v>441</v>
      </c>
      <c r="M1865" s="330" t="n">
        <v>96</v>
      </c>
      <c r="N1865" s="139" t="n">
        <f aca="false">(D1865*G1865)*B1865</f>
        <v>0</v>
      </c>
    </row>
    <row r="1866" customFormat="false" ht="12.75" hidden="false" customHeight="false" outlineLevel="0" collapsed="false">
      <c r="A1866" s="98" t="s">
        <v>1937</v>
      </c>
      <c r="B1866" s="86"/>
      <c r="C1866" s="118" t="s">
        <v>29</v>
      </c>
      <c r="D1866" s="118" t="n">
        <v>1</v>
      </c>
      <c r="E1866" s="153" t="s">
        <v>1935</v>
      </c>
      <c r="F1866" s="89" t="n">
        <f aca="false">G1866*130</f>
        <v>5734.3</v>
      </c>
      <c r="G1866" s="119" t="n">
        <v>44.11</v>
      </c>
      <c r="H1866" s="370" t="n">
        <v>1</v>
      </c>
      <c r="I1866" s="303" t="s">
        <v>1891</v>
      </c>
      <c r="J1866" s="118"/>
      <c r="K1866" s="121" t="s">
        <v>1938</v>
      </c>
      <c r="L1866" s="132" t="s">
        <v>441</v>
      </c>
      <c r="M1866" s="330" t="n">
        <v>96</v>
      </c>
      <c r="N1866" s="139" t="n">
        <f aca="false">(D1866*G1866)*B1866</f>
        <v>0</v>
      </c>
    </row>
    <row r="1867" customFormat="false" ht="12.75" hidden="false" customHeight="false" outlineLevel="0" collapsed="false">
      <c r="A1867" s="98" t="s">
        <v>1939</v>
      </c>
      <c r="B1867" s="86"/>
      <c r="C1867" s="118" t="s">
        <v>29</v>
      </c>
      <c r="D1867" s="118" t="n">
        <v>1</v>
      </c>
      <c r="E1867" s="153" t="s">
        <v>1935</v>
      </c>
      <c r="F1867" s="89" t="n">
        <f aca="false">G1867*130</f>
        <v>4712.5</v>
      </c>
      <c r="G1867" s="119" t="n">
        <v>36.25</v>
      </c>
      <c r="H1867" s="370" t="n">
        <v>1</v>
      </c>
      <c r="I1867" s="303" t="s">
        <v>1891</v>
      </c>
      <c r="J1867" s="118"/>
      <c r="K1867" s="121" t="s">
        <v>1940</v>
      </c>
      <c r="L1867" s="132" t="s">
        <v>441</v>
      </c>
      <c r="M1867" s="330" t="n">
        <v>96</v>
      </c>
      <c r="N1867" s="139" t="n">
        <f aca="false">(D1867*G1867)*B1867</f>
        <v>0</v>
      </c>
    </row>
    <row r="1868" customFormat="false" ht="12.75" hidden="false" customHeight="false" outlineLevel="0" collapsed="false">
      <c r="A1868" s="98" t="s">
        <v>1941</v>
      </c>
      <c r="B1868" s="86"/>
      <c r="C1868" s="99" t="s">
        <v>29</v>
      </c>
      <c r="D1868" s="99" t="n">
        <v>1</v>
      </c>
      <c r="E1868" s="146" t="s">
        <v>1935</v>
      </c>
      <c r="F1868" s="89" t="n">
        <f aca="false">G1868*130</f>
        <v>4868.5</v>
      </c>
      <c r="G1868" s="100" t="n">
        <v>37.45</v>
      </c>
      <c r="H1868" s="182" t="n">
        <v>1</v>
      </c>
      <c r="I1868" s="183" t="s">
        <v>1891</v>
      </c>
      <c r="J1868" s="99"/>
      <c r="K1868" s="163" t="s">
        <v>1942</v>
      </c>
      <c r="L1868" s="136" t="s">
        <v>441</v>
      </c>
      <c r="M1868" s="228" t="n">
        <v>97</v>
      </c>
      <c r="N1868" s="139" t="n">
        <f aca="false">(D1868*G1868)*B1868</f>
        <v>0</v>
      </c>
    </row>
    <row r="1869" customFormat="false" ht="12.75" hidden="false" customHeight="false" outlineLevel="0" collapsed="false">
      <c r="A1869" s="98" t="s">
        <v>1943</v>
      </c>
      <c r="B1869" s="86"/>
      <c r="C1869" s="99" t="s">
        <v>29</v>
      </c>
      <c r="D1869" s="99" t="n">
        <v>1</v>
      </c>
      <c r="E1869" s="146" t="s">
        <v>1935</v>
      </c>
      <c r="F1869" s="89" t="n">
        <f aca="false">G1869*130</f>
        <v>4730.7</v>
      </c>
      <c r="G1869" s="100" t="n">
        <v>36.39</v>
      </c>
      <c r="H1869" s="182" t="n">
        <v>1</v>
      </c>
      <c r="I1869" s="183" t="s">
        <v>1891</v>
      </c>
      <c r="J1869" s="99"/>
      <c r="K1869" s="163" t="s">
        <v>1944</v>
      </c>
      <c r="L1869" s="136" t="s">
        <v>441</v>
      </c>
      <c r="M1869" s="228" t="n">
        <v>97</v>
      </c>
      <c r="N1869" s="139" t="n">
        <f aca="false">(D1869*G1869)*B1869</f>
        <v>0</v>
      </c>
    </row>
    <row r="1870" customFormat="false" ht="12.75" hidden="false" customHeight="false" outlineLevel="0" collapsed="false">
      <c r="A1870" s="98" t="s">
        <v>1945</v>
      </c>
      <c r="B1870" s="86"/>
      <c r="C1870" s="99" t="s">
        <v>29</v>
      </c>
      <c r="D1870" s="99" t="n">
        <v>1</v>
      </c>
      <c r="E1870" s="146" t="s">
        <v>1935</v>
      </c>
      <c r="F1870" s="89" t="n">
        <f aca="false">G1870*130</f>
        <v>4873.7</v>
      </c>
      <c r="G1870" s="100" t="n">
        <v>37.49</v>
      </c>
      <c r="H1870" s="182" t="n">
        <v>1</v>
      </c>
      <c r="I1870" s="183" t="s">
        <v>1891</v>
      </c>
      <c r="J1870" s="99"/>
      <c r="K1870" s="163" t="s">
        <v>1946</v>
      </c>
      <c r="L1870" s="136" t="s">
        <v>441</v>
      </c>
      <c r="M1870" s="228" t="n">
        <v>97</v>
      </c>
      <c r="N1870" s="139" t="n">
        <f aca="false">(D1870*G1870)*B1870</f>
        <v>0</v>
      </c>
    </row>
    <row r="1871" customFormat="false" ht="12.75" hidden="false" customHeight="false" outlineLevel="0" collapsed="false">
      <c r="A1871" s="98" t="s">
        <v>1947</v>
      </c>
      <c r="B1871" s="86"/>
      <c r="C1871" s="99" t="s">
        <v>29</v>
      </c>
      <c r="D1871" s="99" t="n">
        <v>1</v>
      </c>
      <c r="E1871" s="146" t="s">
        <v>1935</v>
      </c>
      <c r="F1871" s="89" t="n">
        <f aca="false">G1871*130</f>
        <v>4949.1</v>
      </c>
      <c r="G1871" s="100" t="n">
        <v>38.07</v>
      </c>
      <c r="H1871" s="182" t="n">
        <v>1</v>
      </c>
      <c r="I1871" s="183" t="s">
        <v>1891</v>
      </c>
      <c r="J1871" s="99"/>
      <c r="K1871" s="102" t="s">
        <v>1948</v>
      </c>
      <c r="L1871" s="136" t="s">
        <v>441</v>
      </c>
      <c r="M1871" s="228" t="n">
        <v>97</v>
      </c>
      <c r="N1871" s="139" t="n">
        <f aca="false">(D1871*G1871)*B1871</f>
        <v>0</v>
      </c>
    </row>
    <row r="1872" customFormat="false" ht="12.75" hidden="false" customHeight="false" outlineLevel="0" collapsed="false">
      <c r="A1872" s="98" t="s">
        <v>1949</v>
      </c>
      <c r="B1872" s="86"/>
      <c r="C1872" s="99" t="s">
        <v>29</v>
      </c>
      <c r="D1872" s="99" t="n">
        <v>1</v>
      </c>
      <c r="E1872" s="146" t="s">
        <v>1935</v>
      </c>
      <c r="F1872" s="89" t="n">
        <f aca="false">G1872*130</f>
        <v>5419.7</v>
      </c>
      <c r="G1872" s="100" t="n">
        <v>41.69</v>
      </c>
      <c r="H1872" s="182" t="n">
        <v>1</v>
      </c>
      <c r="I1872" s="183" t="s">
        <v>1891</v>
      </c>
      <c r="J1872" s="99"/>
      <c r="K1872" s="102" t="s">
        <v>1950</v>
      </c>
      <c r="L1872" s="136" t="s">
        <v>441</v>
      </c>
      <c r="M1872" s="228" t="n">
        <v>98</v>
      </c>
      <c r="N1872" s="139" t="n">
        <f aca="false">(D1872*G1872)*B1872</f>
        <v>0</v>
      </c>
    </row>
    <row r="1873" customFormat="false" ht="12.75" hidden="false" customHeight="false" outlineLevel="0" collapsed="false">
      <c r="A1873" s="98" t="s">
        <v>1951</v>
      </c>
      <c r="B1873" s="86"/>
      <c r="C1873" s="99" t="s">
        <v>29</v>
      </c>
      <c r="D1873" s="99" t="n">
        <v>1</v>
      </c>
      <c r="E1873" s="146" t="s">
        <v>1935</v>
      </c>
      <c r="F1873" s="89" t="n">
        <f aca="false">G1873*130</f>
        <v>4966</v>
      </c>
      <c r="G1873" s="100" t="n">
        <v>38.2</v>
      </c>
      <c r="H1873" s="182" t="n">
        <v>1</v>
      </c>
      <c r="I1873" s="183" t="s">
        <v>1891</v>
      </c>
      <c r="J1873" s="99"/>
      <c r="K1873" s="102" t="s">
        <v>1952</v>
      </c>
      <c r="L1873" s="136" t="s">
        <v>441</v>
      </c>
      <c r="M1873" s="228" t="n">
        <v>98</v>
      </c>
      <c r="N1873" s="139" t="n">
        <f aca="false">(D1873*G1873)*B1873</f>
        <v>0</v>
      </c>
    </row>
    <row r="1874" customFormat="false" ht="12.75" hidden="false" customHeight="false" outlineLevel="0" collapsed="false">
      <c r="A1874" s="98" t="s">
        <v>1953</v>
      </c>
      <c r="B1874" s="86"/>
      <c r="C1874" s="99" t="s">
        <v>29</v>
      </c>
      <c r="D1874" s="99" t="n">
        <v>1</v>
      </c>
      <c r="E1874" s="146" t="s">
        <v>1935</v>
      </c>
      <c r="F1874" s="89" t="n">
        <f aca="false">G1874*130</f>
        <v>4925.7</v>
      </c>
      <c r="G1874" s="100" t="n">
        <v>37.89</v>
      </c>
      <c r="H1874" s="182" t="n">
        <v>1</v>
      </c>
      <c r="I1874" s="183" t="s">
        <v>1891</v>
      </c>
      <c r="J1874" s="136"/>
      <c r="K1874" s="102" t="s">
        <v>1954</v>
      </c>
      <c r="L1874" s="136" t="s">
        <v>441</v>
      </c>
      <c r="M1874" s="228" t="n">
        <v>98</v>
      </c>
      <c r="N1874" s="139" t="n">
        <f aca="false">(D1874*G1874)*B1874</f>
        <v>0</v>
      </c>
    </row>
    <row r="1875" customFormat="false" ht="12.75" hidden="false" customHeight="false" outlineLevel="0" collapsed="false">
      <c r="A1875" s="98" t="s">
        <v>1955</v>
      </c>
      <c r="B1875" s="86"/>
      <c r="C1875" s="99" t="s">
        <v>29</v>
      </c>
      <c r="D1875" s="99" t="n">
        <v>1</v>
      </c>
      <c r="E1875" s="146" t="s">
        <v>1935</v>
      </c>
      <c r="F1875" s="89" t="n">
        <f aca="false">G1875*130</f>
        <v>5031</v>
      </c>
      <c r="G1875" s="100" t="n">
        <v>38.7</v>
      </c>
      <c r="H1875" s="182" t="n">
        <v>1</v>
      </c>
      <c r="I1875" s="183" t="s">
        <v>1891</v>
      </c>
      <c r="J1875" s="136"/>
      <c r="K1875" s="102" t="s">
        <v>1956</v>
      </c>
      <c r="L1875" s="136" t="s">
        <v>441</v>
      </c>
      <c r="M1875" s="228" t="n">
        <v>98</v>
      </c>
      <c r="N1875" s="139" t="n">
        <f aca="false">(D1875*G1875)*B1875</f>
        <v>0</v>
      </c>
    </row>
    <row r="1876" customFormat="false" ht="12.75" hidden="false" customHeight="false" outlineLevel="0" collapsed="false">
      <c r="A1876" s="98" t="s">
        <v>1957</v>
      </c>
      <c r="B1876" s="86"/>
      <c r="C1876" s="99" t="s">
        <v>29</v>
      </c>
      <c r="D1876" s="99" t="n">
        <v>1</v>
      </c>
      <c r="E1876" s="146" t="s">
        <v>1935</v>
      </c>
      <c r="F1876" s="89" t="n">
        <f aca="false">G1876*130</f>
        <v>5033.6</v>
      </c>
      <c r="G1876" s="100" t="n">
        <v>38.72</v>
      </c>
      <c r="H1876" s="182" t="n">
        <v>1</v>
      </c>
      <c r="I1876" s="183" t="s">
        <v>1891</v>
      </c>
      <c r="J1876" s="99"/>
      <c r="K1876" s="102" t="s">
        <v>1958</v>
      </c>
      <c r="L1876" s="136" t="s">
        <v>441</v>
      </c>
      <c r="M1876" s="228" t="n">
        <v>99</v>
      </c>
      <c r="N1876" s="139" t="n">
        <f aca="false">(D1876*G1876)*B1876</f>
        <v>0</v>
      </c>
    </row>
    <row r="1877" customFormat="false" ht="12.75" hidden="false" customHeight="false" outlineLevel="0" collapsed="false">
      <c r="A1877" s="98" t="s">
        <v>1959</v>
      </c>
      <c r="B1877" s="86"/>
      <c r="C1877" s="99" t="s">
        <v>29</v>
      </c>
      <c r="D1877" s="99" t="n">
        <v>1</v>
      </c>
      <c r="E1877" s="146" t="s">
        <v>1935</v>
      </c>
      <c r="F1877" s="89" t="n">
        <f aca="false">G1877*130</f>
        <v>5275.4</v>
      </c>
      <c r="G1877" s="100" t="n">
        <v>40.58</v>
      </c>
      <c r="H1877" s="182" t="n">
        <v>1</v>
      </c>
      <c r="I1877" s="183" t="s">
        <v>1891</v>
      </c>
      <c r="J1877" s="99"/>
      <c r="K1877" s="102" t="s">
        <v>1960</v>
      </c>
      <c r="L1877" s="136" t="s">
        <v>441</v>
      </c>
      <c r="M1877" s="228" t="n">
        <v>99</v>
      </c>
      <c r="N1877" s="139" t="n">
        <f aca="false">(D1877*G1877)*B1877</f>
        <v>0</v>
      </c>
    </row>
    <row r="1878" customFormat="false" ht="12.75" hidden="false" customHeight="false" outlineLevel="0" collapsed="false">
      <c r="A1878" s="98" t="s">
        <v>1961</v>
      </c>
      <c r="B1878" s="86"/>
      <c r="C1878" s="99" t="s">
        <v>29</v>
      </c>
      <c r="D1878" s="99" t="n">
        <v>1</v>
      </c>
      <c r="E1878" s="146" t="s">
        <v>1935</v>
      </c>
      <c r="F1878" s="89" t="n">
        <f aca="false">G1878*130</f>
        <v>4799.6</v>
      </c>
      <c r="G1878" s="100" t="n">
        <v>36.92</v>
      </c>
      <c r="H1878" s="182" t="n">
        <v>1</v>
      </c>
      <c r="I1878" s="183" t="s">
        <v>1891</v>
      </c>
      <c r="J1878" s="99"/>
      <c r="K1878" s="102" t="s">
        <v>1962</v>
      </c>
      <c r="L1878" s="136" t="s">
        <v>441</v>
      </c>
      <c r="M1878" s="228" t="n">
        <v>99</v>
      </c>
      <c r="N1878" s="139" t="n">
        <f aca="false">(D1878*G1878)*B1878</f>
        <v>0</v>
      </c>
    </row>
    <row r="1879" customFormat="false" ht="12.75" hidden="false" customHeight="false" outlineLevel="0" collapsed="false">
      <c r="A1879" s="98" t="s">
        <v>1963</v>
      </c>
      <c r="B1879" s="86"/>
      <c r="C1879" s="99" t="s">
        <v>29</v>
      </c>
      <c r="D1879" s="99" t="n">
        <v>1</v>
      </c>
      <c r="E1879" s="146" t="s">
        <v>1935</v>
      </c>
      <c r="F1879" s="89" t="n">
        <f aca="false">G1879*130</f>
        <v>5114.2</v>
      </c>
      <c r="G1879" s="100" t="n">
        <v>39.34</v>
      </c>
      <c r="H1879" s="182" t="n">
        <v>1</v>
      </c>
      <c r="I1879" s="183" t="s">
        <v>1891</v>
      </c>
      <c r="J1879" s="99"/>
      <c r="K1879" s="102" t="s">
        <v>1964</v>
      </c>
      <c r="L1879" s="136" t="s">
        <v>441</v>
      </c>
      <c r="M1879" s="228" t="n">
        <v>99</v>
      </c>
      <c r="N1879" s="139" t="n">
        <f aca="false">(D1879*G1879)*B1879</f>
        <v>0</v>
      </c>
    </row>
    <row r="1880" customFormat="false" ht="12.75" hidden="false" customHeight="false" outlineLevel="0" collapsed="false">
      <c r="A1880" s="98" t="s">
        <v>1965</v>
      </c>
      <c r="B1880" s="109"/>
      <c r="C1880" s="99" t="s">
        <v>29</v>
      </c>
      <c r="D1880" s="99" t="n">
        <v>1</v>
      </c>
      <c r="E1880" s="146" t="s">
        <v>1935</v>
      </c>
      <c r="F1880" s="89" t="n">
        <f aca="false">G1880*130</f>
        <v>5033.6</v>
      </c>
      <c r="G1880" s="100" t="n">
        <v>38.72</v>
      </c>
      <c r="H1880" s="182" t="n">
        <v>1</v>
      </c>
      <c r="I1880" s="183" t="s">
        <v>1891</v>
      </c>
      <c r="J1880" s="99"/>
      <c r="K1880" s="102" t="s">
        <v>1966</v>
      </c>
      <c r="L1880" s="136" t="s">
        <v>441</v>
      </c>
      <c r="M1880" s="228" t="n">
        <v>100</v>
      </c>
      <c r="N1880" s="139" t="n">
        <f aca="false">(D1880*G1880)*B1880</f>
        <v>0</v>
      </c>
    </row>
    <row r="1881" customFormat="false" ht="12.75" hidden="false" customHeight="false" outlineLevel="0" collapsed="false">
      <c r="A1881" s="98" t="s">
        <v>1967</v>
      </c>
      <c r="B1881" s="109"/>
      <c r="C1881" s="99" t="s">
        <v>29</v>
      </c>
      <c r="D1881" s="99" t="n">
        <v>1</v>
      </c>
      <c r="E1881" s="146" t="s">
        <v>1935</v>
      </c>
      <c r="F1881" s="89" t="n">
        <f aca="false">G1881*130</f>
        <v>5816.2</v>
      </c>
      <c r="G1881" s="100" t="n">
        <v>44.74</v>
      </c>
      <c r="H1881" s="182" t="n">
        <v>1</v>
      </c>
      <c r="I1881" s="183" t="s">
        <v>1891</v>
      </c>
      <c r="J1881" s="99"/>
      <c r="K1881" s="102" t="s">
        <v>1968</v>
      </c>
      <c r="L1881" s="136" t="s">
        <v>441</v>
      </c>
      <c r="M1881" s="228" t="n">
        <v>100</v>
      </c>
      <c r="N1881" s="139" t="n">
        <f aca="false">(D1881*G1881)*B1881</f>
        <v>0</v>
      </c>
    </row>
    <row r="1882" customFormat="false" ht="12.75" hidden="false" customHeight="false" outlineLevel="0" collapsed="false">
      <c r="A1882" s="98" t="s">
        <v>1969</v>
      </c>
      <c r="B1882" s="109"/>
      <c r="C1882" s="99" t="s">
        <v>29</v>
      </c>
      <c r="D1882" s="99" t="n">
        <v>1</v>
      </c>
      <c r="E1882" s="146" t="s">
        <v>1935</v>
      </c>
      <c r="F1882" s="89" t="n">
        <f aca="false">G1882*130</f>
        <v>5587.4</v>
      </c>
      <c r="G1882" s="100" t="n">
        <v>42.98</v>
      </c>
      <c r="H1882" s="182" t="n">
        <v>1</v>
      </c>
      <c r="I1882" s="183" t="s">
        <v>1891</v>
      </c>
      <c r="J1882" s="136"/>
      <c r="K1882" s="102" t="s">
        <v>1970</v>
      </c>
      <c r="L1882" s="136" t="s">
        <v>441</v>
      </c>
      <c r="M1882" s="228" t="n">
        <v>100</v>
      </c>
      <c r="N1882" s="139" t="n">
        <f aca="false">(D1882*G1882)*B1882</f>
        <v>0</v>
      </c>
    </row>
    <row r="1883" customFormat="false" ht="12.75" hidden="false" customHeight="false" outlineLevel="0" collapsed="false">
      <c r="A1883" s="98" t="s">
        <v>1971</v>
      </c>
      <c r="B1883" s="109"/>
      <c r="C1883" s="99" t="s">
        <v>29</v>
      </c>
      <c r="D1883" s="99" t="n">
        <v>1</v>
      </c>
      <c r="E1883" s="146" t="s">
        <v>1972</v>
      </c>
      <c r="F1883" s="89" t="n">
        <f aca="false">G1883*130</f>
        <v>5237.7</v>
      </c>
      <c r="G1883" s="100" t="n">
        <v>40.29</v>
      </c>
      <c r="H1883" s="182" t="n">
        <v>1</v>
      </c>
      <c r="I1883" s="183" t="s">
        <v>1891</v>
      </c>
      <c r="J1883" s="99"/>
      <c r="K1883" s="102" t="s">
        <v>1973</v>
      </c>
      <c r="L1883" s="136" t="s">
        <v>441</v>
      </c>
      <c r="M1883" s="228" t="n">
        <v>100</v>
      </c>
      <c r="N1883" s="139" t="n">
        <f aca="false">(D1883*G1883)*B1883</f>
        <v>0</v>
      </c>
    </row>
    <row r="1884" customFormat="false" ht="12.75" hidden="false" customHeight="false" outlineLevel="0" collapsed="false">
      <c r="A1884" s="98" t="s">
        <v>1974</v>
      </c>
      <c r="B1884" s="109"/>
      <c r="C1884" s="99" t="s">
        <v>29</v>
      </c>
      <c r="D1884" s="99" t="n">
        <v>1</v>
      </c>
      <c r="E1884" s="146" t="s">
        <v>1972</v>
      </c>
      <c r="F1884" s="89" t="n">
        <f aca="false">G1884*130</f>
        <v>5323.5</v>
      </c>
      <c r="G1884" s="100" t="n">
        <v>40.95</v>
      </c>
      <c r="H1884" s="182" t="n">
        <v>1</v>
      </c>
      <c r="I1884" s="183" t="s">
        <v>1891</v>
      </c>
      <c r="J1884" s="99"/>
      <c r="K1884" s="102" t="s">
        <v>1975</v>
      </c>
      <c r="L1884" s="136" t="s">
        <v>441</v>
      </c>
      <c r="M1884" s="228" t="n">
        <v>101</v>
      </c>
      <c r="N1884" s="139" t="n">
        <f aca="false">(D1884*G1884)*B1884</f>
        <v>0</v>
      </c>
    </row>
    <row r="1885" customFormat="false" ht="12.75" hidden="false" customHeight="false" outlineLevel="0" collapsed="false">
      <c r="A1885" s="98" t="s">
        <v>1976</v>
      </c>
      <c r="B1885" s="86"/>
      <c r="C1885" s="99" t="s">
        <v>29</v>
      </c>
      <c r="D1885" s="99" t="n">
        <v>1</v>
      </c>
      <c r="E1885" s="146" t="s">
        <v>1935</v>
      </c>
      <c r="F1885" s="89" t="n">
        <f aca="false">G1885*130</f>
        <v>5960.5</v>
      </c>
      <c r="G1885" s="100" t="n">
        <v>45.85</v>
      </c>
      <c r="H1885" s="182" t="n">
        <v>1</v>
      </c>
      <c r="I1885" s="183" t="s">
        <v>1891</v>
      </c>
      <c r="J1885" s="99"/>
      <c r="K1885" s="121" t="s">
        <v>1977</v>
      </c>
      <c r="L1885" s="136" t="s">
        <v>441</v>
      </c>
      <c r="M1885" s="228" t="n">
        <v>101</v>
      </c>
      <c r="N1885" s="139" t="n">
        <f aca="false">(D1885*G1885)*B1885</f>
        <v>0</v>
      </c>
    </row>
    <row r="1886" customFormat="false" ht="12.75" hidden="false" customHeight="false" outlineLevel="0" collapsed="false">
      <c r="A1886" s="98" t="s">
        <v>1978</v>
      </c>
      <c r="B1886" s="109"/>
      <c r="C1886" s="99" t="s">
        <v>29</v>
      </c>
      <c r="D1886" s="99" t="n">
        <v>1</v>
      </c>
      <c r="E1886" s="146" t="s">
        <v>1935</v>
      </c>
      <c r="F1886" s="89" t="n">
        <f aca="false">G1886*130</f>
        <v>6033.3</v>
      </c>
      <c r="G1886" s="100" t="n">
        <v>46.41</v>
      </c>
      <c r="H1886" s="182" t="n">
        <v>1</v>
      </c>
      <c r="I1886" s="183" t="s">
        <v>1891</v>
      </c>
      <c r="J1886" s="99"/>
      <c r="K1886" s="121" t="s">
        <v>1979</v>
      </c>
      <c r="L1886" s="136" t="s">
        <v>441</v>
      </c>
      <c r="M1886" s="228" t="n">
        <v>101</v>
      </c>
      <c r="N1886" s="139" t="n">
        <f aca="false">(D1886*G1886)*B1886</f>
        <v>0</v>
      </c>
    </row>
    <row r="1887" customFormat="false" ht="12.75" hidden="false" customHeight="false" outlineLevel="0" collapsed="false">
      <c r="A1887" s="98" t="s">
        <v>1980</v>
      </c>
      <c r="B1887" s="109"/>
      <c r="C1887" s="99" t="s">
        <v>29</v>
      </c>
      <c r="D1887" s="99" t="n">
        <v>1</v>
      </c>
      <c r="E1887" s="146" t="s">
        <v>1935</v>
      </c>
      <c r="F1887" s="89" t="n">
        <f aca="false">G1887*130</f>
        <v>6480.5</v>
      </c>
      <c r="G1887" s="100" t="n">
        <v>49.85</v>
      </c>
      <c r="H1887" s="182" t="n">
        <v>1</v>
      </c>
      <c r="I1887" s="183" t="s">
        <v>1891</v>
      </c>
      <c r="J1887" s="99"/>
      <c r="K1887" s="121" t="s">
        <v>1981</v>
      </c>
      <c r="L1887" s="136" t="s">
        <v>441</v>
      </c>
      <c r="M1887" s="228" t="n">
        <v>101</v>
      </c>
      <c r="N1887" s="139" t="n">
        <f aca="false">(D1887*G1887)*B1887</f>
        <v>0</v>
      </c>
    </row>
    <row r="1888" customFormat="false" ht="12.75" hidden="false" customHeight="false" outlineLevel="0" collapsed="false">
      <c r="A1888" s="98" t="s">
        <v>1982</v>
      </c>
      <c r="B1888" s="86"/>
      <c r="C1888" s="99" t="s">
        <v>29</v>
      </c>
      <c r="D1888" s="99" t="n">
        <v>1</v>
      </c>
      <c r="E1888" s="146" t="s">
        <v>1935</v>
      </c>
      <c r="F1888" s="89" t="n">
        <f aca="false">G1888*130</f>
        <v>6649.5</v>
      </c>
      <c r="G1888" s="100" t="n">
        <v>51.15</v>
      </c>
      <c r="H1888" s="182" t="n">
        <v>1</v>
      </c>
      <c r="I1888" s="183" t="s">
        <v>1891</v>
      </c>
      <c r="J1888" s="99"/>
      <c r="K1888" s="121" t="s">
        <v>1983</v>
      </c>
      <c r="L1888" s="136" t="s">
        <v>441</v>
      </c>
      <c r="M1888" s="228" t="n">
        <v>102</v>
      </c>
      <c r="N1888" s="139" t="n">
        <f aca="false">(D1888*G1888)*B1888</f>
        <v>0</v>
      </c>
    </row>
    <row r="1889" customFormat="false" ht="12.75" hidden="false" customHeight="false" outlineLevel="0" collapsed="false">
      <c r="A1889" s="98" t="s">
        <v>1984</v>
      </c>
      <c r="B1889" s="109"/>
      <c r="C1889" s="99" t="s">
        <v>29</v>
      </c>
      <c r="D1889" s="99" t="n">
        <v>1</v>
      </c>
      <c r="E1889" s="146" t="s">
        <v>1935</v>
      </c>
      <c r="F1889" s="89" t="n">
        <f aca="false">G1889*130</f>
        <v>7018.7</v>
      </c>
      <c r="G1889" s="100" t="n">
        <v>53.99</v>
      </c>
      <c r="H1889" s="182" t="n">
        <v>1</v>
      </c>
      <c r="I1889" s="183" t="s">
        <v>1891</v>
      </c>
      <c r="J1889" s="136"/>
      <c r="K1889" s="121" t="s">
        <v>1985</v>
      </c>
      <c r="L1889" s="136" t="s">
        <v>441</v>
      </c>
      <c r="M1889" s="228" t="n">
        <v>102</v>
      </c>
      <c r="N1889" s="139" t="n">
        <f aca="false">(D1889*G1889)*B1889</f>
        <v>0</v>
      </c>
    </row>
    <row r="1890" customFormat="false" ht="12.75" hidden="false" customHeight="false" outlineLevel="0" collapsed="false">
      <c r="A1890" s="98" t="s">
        <v>1986</v>
      </c>
      <c r="B1890" s="109"/>
      <c r="C1890" s="99" t="s">
        <v>29</v>
      </c>
      <c r="D1890" s="99" t="n">
        <v>1</v>
      </c>
      <c r="E1890" s="146" t="s">
        <v>1972</v>
      </c>
      <c r="F1890" s="89" t="n">
        <f aca="false">G1890*130</f>
        <v>6184.1</v>
      </c>
      <c r="G1890" s="100" t="n">
        <v>47.57</v>
      </c>
      <c r="H1890" s="182" t="n">
        <v>1</v>
      </c>
      <c r="I1890" s="183" t="s">
        <v>1891</v>
      </c>
      <c r="J1890" s="99"/>
      <c r="K1890" s="121" t="s">
        <v>1987</v>
      </c>
      <c r="L1890" s="136" t="s">
        <v>441</v>
      </c>
      <c r="M1890" s="228" t="n">
        <v>102</v>
      </c>
      <c r="N1890" s="139" t="n">
        <f aca="false">(D1890*G1890)*B1890</f>
        <v>0</v>
      </c>
    </row>
    <row r="1891" customFormat="false" ht="12.75" hidden="false" customHeight="false" outlineLevel="0" collapsed="false">
      <c r="A1891" s="98" t="s">
        <v>1988</v>
      </c>
      <c r="B1891" s="109"/>
      <c r="C1891" s="99" t="s">
        <v>29</v>
      </c>
      <c r="D1891" s="99" t="n">
        <v>1</v>
      </c>
      <c r="E1891" s="146" t="s">
        <v>1935</v>
      </c>
      <c r="F1891" s="89" t="n">
        <f aca="false">G1891*130</f>
        <v>6011.2</v>
      </c>
      <c r="G1891" s="100" t="n">
        <v>46.24</v>
      </c>
      <c r="H1891" s="182" t="n">
        <v>1</v>
      </c>
      <c r="I1891" s="183" t="s">
        <v>1891</v>
      </c>
      <c r="J1891" s="136"/>
      <c r="K1891" s="121" t="s">
        <v>1989</v>
      </c>
      <c r="L1891" s="136" t="s">
        <v>441</v>
      </c>
      <c r="M1891" s="228" t="n">
        <v>102</v>
      </c>
      <c r="N1891" s="139" t="n">
        <f aca="false">(D1891*G1891)*B1891</f>
        <v>0</v>
      </c>
    </row>
    <row r="1892" customFormat="false" ht="12.75" hidden="false" customHeight="false" outlineLevel="0" collapsed="false">
      <c r="A1892" s="98" t="s">
        <v>1990</v>
      </c>
      <c r="B1892" s="109"/>
      <c r="C1892" s="99" t="s">
        <v>29</v>
      </c>
      <c r="D1892" s="99" t="n">
        <v>1</v>
      </c>
      <c r="E1892" s="146" t="s">
        <v>1935</v>
      </c>
      <c r="F1892" s="89" t="n">
        <f aca="false">G1892*130</f>
        <v>5541.9</v>
      </c>
      <c r="G1892" s="100" t="n">
        <v>42.63</v>
      </c>
      <c r="H1892" s="182" t="n">
        <v>1</v>
      </c>
      <c r="I1892" s="183" t="s">
        <v>1891</v>
      </c>
      <c r="J1892" s="136"/>
      <c r="K1892" s="121" t="s">
        <v>1991</v>
      </c>
      <c r="L1892" s="136" t="s">
        <v>441</v>
      </c>
      <c r="M1892" s="228" t="n">
        <v>103</v>
      </c>
      <c r="N1892" s="139" t="n">
        <f aca="false">(D1892*G1892)*B1892</f>
        <v>0</v>
      </c>
    </row>
    <row r="1893" customFormat="false" ht="12.75" hidden="false" customHeight="false" outlineLevel="0" collapsed="false">
      <c r="A1893" s="98" t="s">
        <v>1992</v>
      </c>
      <c r="B1893" s="109"/>
      <c r="C1893" s="99" t="s">
        <v>29</v>
      </c>
      <c r="D1893" s="99" t="n">
        <v>1</v>
      </c>
      <c r="E1893" s="146" t="s">
        <v>1935</v>
      </c>
      <c r="F1893" s="89" t="n">
        <f aca="false">G1893*130</f>
        <v>6246.5</v>
      </c>
      <c r="G1893" s="100" t="n">
        <v>48.05</v>
      </c>
      <c r="H1893" s="182" t="n">
        <v>1</v>
      </c>
      <c r="I1893" s="183" t="s">
        <v>1891</v>
      </c>
      <c r="J1893" s="136"/>
      <c r="K1893" s="121" t="s">
        <v>1993</v>
      </c>
      <c r="L1893" s="136" t="s">
        <v>441</v>
      </c>
      <c r="M1893" s="228" t="n">
        <v>103</v>
      </c>
      <c r="N1893" s="139" t="n">
        <f aca="false">(D1893*G1893)*B1893</f>
        <v>0</v>
      </c>
    </row>
    <row r="1894" customFormat="false" ht="12.75" hidden="false" customHeight="false" outlineLevel="0" collapsed="false">
      <c r="A1894" s="98" t="s">
        <v>1994</v>
      </c>
      <c r="B1894" s="109"/>
      <c r="C1894" s="99" t="s">
        <v>29</v>
      </c>
      <c r="D1894" s="99" t="n">
        <v>1</v>
      </c>
      <c r="E1894" s="88" t="s">
        <v>1935</v>
      </c>
      <c r="F1894" s="89" t="n">
        <f aca="false">G1894*130</f>
        <v>8426.6</v>
      </c>
      <c r="G1894" s="100" t="n">
        <v>64.82</v>
      </c>
      <c r="H1894" s="182" t="n">
        <v>1</v>
      </c>
      <c r="I1894" s="183" t="s">
        <v>1891</v>
      </c>
      <c r="J1894" s="136"/>
      <c r="K1894" s="121" t="s">
        <v>1995</v>
      </c>
      <c r="L1894" s="136" t="s">
        <v>441</v>
      </c>
      <c r="M1894" s="228" t="n">
        <v>103</v>
      </c>
      <c r="N1894" s="139" t="n">
        <f aca="false">(D1894*G1894)*B1894</f>
        <v>0</v>
      </c>
    </row>
    <row r="1895" customFormat="false" ht="12.75" hidden="false" customHeight="false" outlineLevel="0" collapsed="false">
      <c r="A1895" s="98" t="s">
        <v>1996</v>
      </c>
      <c r="B1895" s="109"/>
      <c r="C1895" s="99" t="s">
        <v>29</v>
      </c>
      <c r="D1895" s="99" t="n">
        <v>1</v>
      </c>
      <c r="E1895" s="88" t="s">
        <v>1935</v>
      </c>
      <c r="F1895" s="89" t="n">
        <f aca="false">G1895*130</f>
        <v>8035.3</v>
      </c>
      <c r="G1895" s="100" t="n">
        <v>61.81</v>
      </c>
      <c r="H1895" s="182" t="n">
        <v>1</v>
      </c>
      <c r="I1895" s="183" t="s">
        <v>1891</v>
      </c>
      <c r="J1895" s="136"/>
      <c r="K1895" s="121" t="s">
        <v>1997</v>
      </c>
      <c r="L1895" s="136" t="s">
        <v>441</v>
      </c>
      <c r="M1895" s="228" t="n">
        <v>103</v>
      </c>
      <c r="N1895" s="139" t="n">
        <f aca="false">(D1895*G1895)*B1895</f>
        <v>0</v>
      </c>
    </row>
    <row r="1896" customFormat="false" ht="12.75" hidden="false" customHeight="false" outlineLevel="0" collapsed="false">
      <c r="A1896" s="98" t="s">
        <v>1998</v>
      </c>
      <c r="B1896" s="109"/>
      <c r="C1896" s="99" t="s">
        <v>29</v>
      </c>
      <c r="D1896" s="99" t="n">
        <v>1</v>
      </c>
      <c r="E1896" s="88" t="s">
        <v>1935</v>
      </c>
      <c r="F1896" s="89" t="n">
        <f aca="false">G1896*130</f>
        <v>7797.4</v>
      </c>
      <c r="G1896" s="100" t="n">
        <v>59.98</v>
      </c>
      <c r="H1896" s="182" t="n">
        <v>1</v>
      </c>
      <c r="I1896" s="183" t="s">
        <v>1891</v>
      </c>
      <c r="J1896" s="136"/>
      <c r="K1896" s="121" t="s">
        <v>1999</v>
      </c>
      <c r="L1896" s="136" t="s">
        <v>441</v>
      </c>
      <c r="M1896" s="228" t="n">
        <v>104</v>
      </c>
      <c r="N1896" s="139" t="n">
        <f aca="false">(D1896*G1896)*B1896</f>
        <v>0</v>
      </c>
    </row>
    <row r="1897" customFormat="false" ht="12.75" hidden="false" customHeight="false" outlineLevel="0" collapsed="false">
      <c r="A1897" s="98" t="s">
        <v>2000</v>
      </c>
      <c r="B1897" s="109"/>
      <c r="C1897" s="99" t="s">
        <v>29</v>
      </c>
      <c r="D1897" s="99" t="n">
        <v>1</v>
      </c>
      <c r="E1897" s="88" t="s">
        <v>1935</v>
      </c>
      <c r="F1897" s="89" t="n">
        <f aca="false">G1897*130</f>
        <v>5708.3</v>
      </c>
      <c r="G1897" s="100" t="n">
        <v>43.91</v>
      </c>
      <c r="H1897" s="182" t="n">
        <v>1</v>
      </c>
      <c r="I1897" s="183" t="s">
        <v>1891</v>
      </c>
      <c r="J1897" s="136"/>
      <c r="K1897" s="121" t="s">
        <v>2001</v>
      </c>
      <c r="L1897" s="136" t="s">
        <v>441</v>
      </c>
      <c r="M1897" s="228" t="n">
        <v>104</v>
      </c>
      <c r="N1897" s="139" t="n">
        <f aca="false">(D1897*G1897)*B1897</f>
        <v>0</v>
      </c>
    </row>
    <row r="1898" customFormat="false" ht="12.75" hidden="false" customHeight="false" outlineLevel="0" collapsed="false">
      <c r="A1898" s="98" t="s">
        <v>2002</v>
      </c>
      <c r="B1898" s="109"/>
      <c r="C1898" s="99" t="s">
        <v>29</v>
      </c>
      <c r="D1898" s="99" t="n">
        <v>1</v>
      </c>
      <c r="E1898" s="88" t="s">
        <v>1935</v>
      </c>
      <c r="F1898" s="89" t="n">
        <f aca="false">G1898*130</f>
        <v>6003.4</v>
      </c>
      <c r="G1898" s="100" t="n">
        <v>46.18</v>
      </c>
      <c r="H1898" s="182" t="n">
        <v>1</v>
      </c>
      <c r="I1898" s="183" t="s">
        <v>1891</v>
      </c>
      <c r="J1898" s="136"/>
      <c r="K1898" s="94" t="s">
        <v>2003</v>
      </c>
      <c r="L1898" s="136" t="s">
        <v>441</v>
      </c>
      <c r="M1898" s="228" t="n">
        <v>104</v>
      </c>
      <c r="N1898" s="139" t="n">
        <f aca="false">(D1898*G1898)*B1898</f>
        <v>0</v>
      </c>
    </row>
    <row r="1899" customFormat="false" ht="12.75" hidden="false" customHeight="false" outlineLevel="0" collapsed="false">
      <c r="A1899" s="98" t="s">
        <v>2004</v>
      </c>
      <c r="B1899" s="109"/>
      <c r="C1899" s="118" t="s">
        <v>29</v>
      </c>
      <c r="D1899" s="118" t="n">
        <v>1</v>
      </c>
      <c r="E1899" s="111" t="s">
        <v>1935</v>
      </c>
      <c r="F1899" s="89" t="n">
        <f aca="false">G1899*130</f>
        <v>6247.8</v>
      </c>
      <c r="G1899" s="119" t="n">
        <v>48.06</v>
      </c>
      <c r="H1899" s="370" t="n">
        <v>1</v>
      </c>
      <c r="I1899" s="303" t="s">
        <v>1891</v>
      </c>
      <c r="J1899" s="132"/>
      <c r="K1899" s="94" t="s">
        <v>2005</v>
      </c>
      <c r="L1899" s="132" t="s">
        <v>441</v>
      </c>
      <c r="M1899" s="330" t="n">
        <v>104</v>
      </c>
      <c r="N1899" s="139" t="n">
        <f aca="false">(D1899*G1899)*B1899</f>
        <v>0</v>
      </c>
    </row>
    <row r="1900" customFormat="false" ht="12.75" hidden="false" customHeight="false" outlineLevel="0" collapsed="false">
      <c r="A1900" s="98" t="s">
        <v>2006</v>
      </c>
      <c r="B1900" s="109"/>
      <c r="C1900" s="118" t="s">
        <v>29</v>
      </c>
      <c r="D1900" s="118" t="n">
        <v>1</v>
      </c>
      <c r="E1900" s="111" t="s">
        <v>1935</v>
      </c>
      <c r="F1900" s="89" t="n">
        <f aca="false">G1900*130</f>
        <v>6935.5</v>
      </c>
      <c r="G1900" s="119" t="n">
        <v>53.35</v>
      </c>
      <c r="H1900" s="370" t="n">
        <v>1</v>
      </c>
      <c r="I1900" s="303" t="s">
        <v>1891</v>
      </c>
      <c r="J1900" s="132"/>
      <c r="K1900" s="94" t="s">
        <v>2007</v>
      </c>
      <c r="L1900" s="132" t="s">
        <v>441</v>
      </c>
      <c r="M1900" s="330" t="n">
        <v>105</v>
      </c>
      <c r="N1900" s="139" t="n">
        <f aca="false">(D1900*G1900)*B1900</f>
        <v>0</v>
      </c>
    </row>
    <row r="1901" customFormat="false" ht="12.75" hidden="false" customHeight="false" outlineLevel="0" collapsed="false">
      <c r="A1901" s="98" t="s">
        <v>2008</v>
      </c>
      <c r="B1901" s="109"/>
      <c r="C1901" s="99" t="s">
        <v>29</v>
      </c>
      <c r="D1901" s="99" t="n">
        <v>1</v>
      </c>
      <c r="E1901" s="88" t="s">
        <v>1935</v>
      </c>
      <c r="F1901" s="89" t="n">
        <f aca="false">G1901*130</f>
        <v>5651.1</v>
      </c>
      <c r="G1901" s="100" t="n">
        <v>43.47</v>
      </c>
      <c r="H1901" s="182" t="n">
        <v>1</v>
      </c>
      <c r="I1901" s="183" t="s">
        <v>1891</v>
      </c>
      <c r="J1901" s="136"/>
      <c r="K1901" s="94" t="s">
        <v>2009</v>
      </c>
      <c r="L1901" s="136" t="s">
        <v>441</v>
      </c>
      <c r="M1901" s="228" t="n">
        <v>105</v>
      </c>
      <c r="N1901" s="139" t="n">
        <f aca="false">(D1901*G1901)*B1901</f>
        <v>0</v>
      </c>
    </row>
    <row r="1902" customFormat="false" ht="12.75" hidden="false" customHeight="false" outlineLevel="0" collapsed="false">
      <c r="A1902" s="98" t="s">
        <v>2010</v>
      </c>
      <c r="B1902" s="109"/>
      <c r="C1902" s="99" t="s">
        <v>29</v>
      </c>
      <c r="D1902" s="99" t="n">
        <v>1</v>
      </c>
      <c r="E1902" s="88" t="s">
        <v>1935</v>
      </c>
      <c r="F1902" s="89" t="n">
        <f aca="false">G1902*130</f>
        <v>5723.9</v>
      </c>
      <c r="G1902" s="100" t="n">
        <v>44.03</v>
      </c>
      <c r="H1902" s="182" t="n">
        <v>1</v>
      </c>
      <c r="I1902" s="183" t="s">
        <v>1891</v>
      </c>
      <c r="J1902" s="136"/>
      <c r="K1902" s="94" t="s">
        <v>2011</v>
      </c>
      <c r="L1902" s="136" t="s">
        <v>441</v>
      </c>
      <c r="M1902" s="228" t="n">
        <v>105</v>
      </c>
      <c r="N1902" s="139" t="n">
        <f aca="false">(D1902*G1902)*B1902</f>
        <v>0</v>
      </c>
    </row>
    <row r="1903" customFormat="false" ht="12.75" hidden="false" customHeight="false" outlineLevel="0" collapsed="false">
      <c r="A1903" s="98" t="s">
        <v>2012</v>
      </c>
      <c r="B1903" s="109"/>
      <c r="C1903" s="99" t="s">
        <v>29</v>
      </c>
      <c r="D1903" s="99" t="n">
        <v>1</v>
      </c>
      <c r="E1903" s="88" t="s">
        <v>1935</v>
      </c>
      <c r="F1903" s="89" t="n">
        <f aca="false">G1903*130</f>
        <v>5262.4</v>
      </c>
      <c r="G1903" s="100" t="n">
        <v>40.48</v>
      </c>
      <c r="H1903" s="182" t="n">
        <v>1</v>
      </c>
      <c r="I1903" s="183" t="s">
        <v>1891</v>
      </c>
      <c r="J1903" s="136"/>
      <c r="K1903" s="94" t="s">
        <v>2013</v>
      </c>
      <c r="L1903" s="136" t="s">
        <v>441</v>
      </c>
      <c r="M1903" s="228" t="n">
        <v>105</v>
      </c>
      <c r="N1903" s="139" t="n">
        <f aca="false">(D1903*G1903)*B1903</f>
        <v>0</v>
      </c>
    </row>
    <row r="1904" customFormat="false" ht="12.75" hidden="false" customHeight="false" outlineLevel="0" collapsed="false">
      <c r="A1904" s="98" t="s">
        <v>2014</v>
      </c>
      <c r="B1904" s="109"/>
      <c r="C1904" s="99" t="s">
        <v>29</v>
      </c>
      <c r="D1904" s="99" t="n">
        <v>1</v>
      </c>
      <c r="E1904" s="88" t="s">
        <v>1935</v>
      </c>
      <c r="F1904" s="89" t="n">
        <f aca="false">G1904*130</f>
        <v>6039.8</v>
      </c>
      <c r="G1904" s="100" t="n">
        <v>46.46</v>
      </c>
      <c r="H1904" s="182" t="n">
        <v>1</v>
      </c>
      <c r="I1904" s="183" t="s">
        <v>1891</v>
      </c>
      <c r="J1904" s="136"/>
      <c r="K1904" s="94" t="s">
        <v>2015</v>
      </c>
      <c r="L1904" s="136" t="s">
        <v>441</v>
      </c>
      <c r="M1904" s="228" t="n">
        <v>106</v>
      </c>
      <c r="N1904" s="139" t="n">
        <f aca="false">(D1904*G1904)*B1904</f>
        <v>0</v>
      </c>
    </row>
    <row r="1905" customFormat="false" ht="12.75" hidden="false" customHeight="false" outlineLevel="0" collapsed="false">
      <c r="A1905" s="98" t="s">
        <v>2016</v>
      </c>
      <c r="B1905" s="109"/>
      <c r="C1905" s="99" t="s">
        <v>29</v>
      </c>
      <c r="D1905" s="99" t="n">
        <v>1</v>
      </c>
      <c r="E1905" s="146" t="s">
        <v>1935</v>
      </c>
      <c r="F1905" s="89" t="n">
        <f aca="false">G1905*130</f>
        <v>6234.8</v>
      </c>
      <c r="G1905" s="100" t="n">
        <v>47.96</v>
      </c>
      <c r="H1905" s="182" t="n">
        <v>1</v>
      </c>
      <c r="I1905" s="183" t="s">
        <v>1891</v>
      </c>
      <c r="J1905" s="136"/>
      <c r="K1905" s="121" t="s">
        <v>2017</v>
      </c>
      <c r="L1905" s="136" t="s">
        <v>441</v>
      </c>
      <c r="M1905" s="228" t="n">
        <v>106</v>
      </c>
      <c r="N1905" s="139" t="n">
        <f aca="false">(D1905*G1905)*B1905</f>
        <v>0</v>
      </c>
    </row>
    <row r="1906" customFormat="false" ht="12.75" hidden="false" customHeight="false" outlineLevel="0" collapsed="false">
      <c r="A1906" s="98" t="s">
        <v>2018</v>
      </c>
      <c r="B1906" s="109"/>
      <c r="C1906" s="99" t="s">
        <v>29</v>
      </c>
      <c r="D1906" s="99" t="n">
        <v>1</v>
      </c>
      <c r="E1906" s="146" t="s">
        <v>1935</v>
      </c>
      <c r="F1906" s="89" t="n">
        <f aca="false">G1906*130</f>
        <v>7051.2</v>
      </c>
      <c r="G1906" s="100" t="n">
        <v>54.24</v>
      </c>
      <c r="H1906" s="182" t="n">
        <v>1</v>
      </c>
      <c r="I1906" s="183" t="s">
        <v>1891</v>
      </c>
      <c r="J1906" s="99"/>
      <c r="K1906" s="121" t="s">
        <v>2019</v>
      </c>
      <c r="L1906" s="136" t="s">
        <v>441</v>
      </c>
      <c r="M1906" s="228" t="n">
        <v>106</v>
      </c>
      <c r="N1906" s="139" t="n">
        <f aca="false">(D1906*G1906)*B1906</f>
        <v>0</v>
      </c>
    </row>
    <row r="1907" customFormat="false" ht="12.75" hidden="false" customHeight="false" outlineLevel="0" collapsed="false">
      <c r="A1907" s="98" t="s">
        <v>2020</v>
      </c>
      <c r="B1907" s="109"/>
      <c r="C1907" s="99" t="s">
        <v>29</v>
      </c>
      <c r="D1907" s="99" t="n">
        <v>1</v>
      </c>
      <c r="E1907" s="146" t="s">
        <v>1935</v>
      </c>
      <c r="F1907" s="89" t="n">
        <f aca="false">G1907*130</f>
        <v>5986.5</v>
      </c>
      <c r="G1907" s="100" t="n">
        <v>46.05</v>
      </c>
      <c r="H1907" s="182" t="n">
        <v>1</v>
      </c>
      <c r="I1907" s="183" t="s">
        <v>1891</v>
      </c>
      <c r="J1907" s="136"/>
      <c r="K1907" s="121" t="s">
        <v>2021</v>
      </c>
      <c r="L1907" s="136" t="s">
        <v>441</v>
      </c>
      <c r="M1907" s="228" t="n">
        <v>106</v>
      </c>
      <c r="N1907" s="139" t="n">
        <f aca="false">(D1907*G1907)*B1907</f>
        <v>0</v>
      </c>
    </row>
    <row r="1908" customFormat="false" ht="12.75" hidden="false" customHeight="false" outlineLevel="0" collapsed="false">
      <c r="A1908" s="98" t="s">
        <v>2022</v>
      </c>
      <c r="B1908" s="109"/>
      <c r="C1908" s="99" t="s">
        <v>29</v>
      </c>
      <c r="D1908" s="99" t="n">
        <v>1</v>
      </c>
      <c r="E1908" s="146" t="s">
        <v>1935</v>
      </c>
      <c r="F1908" s="89" t="n">
        <f aca="false">G1908*130</f>
        <v>8351.2</v>
      </c>
      <c r="G1908" s="100" t="n">
        <v>64.24</v>
      </c>
      <c r="H1908" s="182" t="n">
        <v>1</v>
      </c>
      <c r="I1908" s="183" t="s">
        <v>1891</v>
      </c>
      <c r="J1908" s="136"/>
      <c r="K1908" s="121" t="s">
        <v>2023</v>
      </c>
      <c r="L1908" s="136" t="s">
        <v>441</v>
      </c>
      <c r="M1908" s="228" t="n">
        <v>107</v>
      </c>
      <c r="N1908" s="139" t="n">
        <f aca="false">(D1908*G1908)*B1908</f>
        <v>0</v>
      </c>
    </row>
    <row r="1909" customFormat="false" ht="12.75" hidden="false" customHeight="false" outlineLevel="0" collapsed="false">
      <c r="A1909" s="98" t="s">
        <v>2024</v>
      </c>
      <c r="B1909" s="109"/>
      <c r="C1909" s="99" t="s">
        <v>29</v>
      </c>
      <c r="D1909" s="99" t="n">
        <v>1</v>
      </c>
      <c r="E1909" s="146" t="s">
        <v>2025</v>
      </c>
      <c r="F1909" s="89" t="n">
        <f aca="false">G1909*130</f>
        <v>5679.7</v>
      </c>
      <c r="G1909" s="100" t="n">
        <v>43.69</v>
      </c>
      <c r="H1909" s="182" t="n">
        <v>1</v>
      </c>
      <c r="I1909" s="183" t="s">
        <v>1891</v>
      </c>
      <c r="J1909" s="99"/>
      <c r="K1909" s="102" t="s">
        <v>2026</v>
      </c>
      <c r="L1909" s="136" t="s">
        <v>1135</v>
      </c>
      <c r="M1909" s="228" t="n">
        <v>107</v>
      </c>
      <c r="N1909" s="139" t="n">
        <f aca="false">(D1909*G1909)*B1909</f>
        <v>0</v>
      </c>
    </row>
    <row r="1910" customFormat="false" ht="12.75" hidden="false" customHeight="false" outlineLevel="0" collapsed="false">
      <c r="A1910" s="98" t="s">
        <v>2027</v>
      </c>
      <c r="B1910" s="109"/>
      <c r="C1910" s="99" t="s">
        <v>29</v>
      </c>
      <c r="D1910" s="99" t="n">
        <v>1</v>
      </c>
      <c r="E1910" s="146" t="s">
        <v>2025</v>
      </c>
      <c r="F1910" s="89" t="n">
        <f aca="false">G1910*130</f>
        <v>5094.7</v>
      </c>
      <c r="G1910" s="100" t="n">
        <v>39.19</v>
      </c>
      <c r="H1910" s="182" t="n">
        <v>1</v>
      </c>
      <c r="I1910" s="183" t="s">
        <v>1891</v>
      </c>
      <c r="J1910" s="136"/>
      <c r="K1910" s="102" t="s">
        <v>2028</v>
      </c>
      <c r="L1910" s="136" t="s">
        <v>1135</v>
      </c>
      <c r="M1910" s="228" t="n">
        <v>107</v>
      </c>
      <c r="N1910" s="139" t="n">
        <f aca="false">(D1910*G1910)*B1910</f>
        <v>0</v>
      </c>
    </row>
    <row r="1911" customFormat="false" ht="12.75" hidden="false" customHeight="false" outlineLevel="0" collapsed="false">
      <c r="A1911" s="98" t="s">
        <v>2029</v>
      </c>
      <c r="B1911" s="109"/>
      <c r="C1911" s="99" t="s">
        <v>29</v>
      </c>
      <c r="D1911" s="99" t="n">
        <v>1</v>
      </c>
      <c r="E1911" s="88" t="s">
        <v>1935</v>
      </c>
      <c r="F1911" s="89" t="n">
        <f aca="false">G1911*130</f>
        <v>8370.7</v>
      </c>
      <c r="G1911" s="100" t="n">
        <v>64.39</v>
      </c>
      <c r="H1911" s="182" t="n">
        <v>1</v>
      </c>
      <c r="I1911" s="183" t="s">
        <v>1891</v>
      </c>
      <c r="J1911" s="99"/>
      <c r="K1911" s="94" t="s">
        <v>2030</v>
      </c>
      <c r="L1911" s="136" t="s">
        <v>115</v>
      </c>
      <c r="M1911" s="228" t="n">
        <v>107</v>
      </c>
      <c r="N1911" s="139" t="n">
        <f aca="false">(D1911*G1911)*B1911</f>
        <v>0</v>
      </c>
    </row>
    <row r="1912" customFormat="false" ht="12.75" hidden="false" customHeight="false" outlineLevel="0" collapsed="false">
      <c r="A1912" s="98" t="s">
        <v>2031</v>
      </c>
      <c r="B1912" s="109"/>
      <c r="C1912" s="99" t="s">
        <v>29</v>
      </c>
      <c r="D1912" s="99" t="n">
        <v>1</v>
      </c>
      <c r="E1912" s="88" t="s">
        <v>1935</v>
      </c>
      <c r="F1912" s="89" t="n">
        <f aca="false">G1912*130</f>
        <v>8676.2</v>
      </c>
      <c r="G1912" s="100" t="n">
        <v>66.74</v>
      </c>
      <c r="H1912" s="182" t="n">
        <v>1</v>
      </c>
      <c r="I1912" s="183" t="s">
        <v>1891</v>
      </c>
      <c r="J1912" s="99"/>
      <c r="K1912" s="94" t="s">
        <v>2032</v>
      </c>
      <c r="L1912" s="136" t="s">
        <v>115</v>
      </c>
      <c r="M1912" s="228" t="n">
        <v>108</v>
      </c>
      <c r="N1912" s="139" t="n">
        <f aca="false">(D1912*G1912)*B1912</f>
        <v>0</v>
      </c>
    </row>
    <row r="1913" customFormat="false" ht="12.75" hidden="false" customHeight="false" outlineLevel="0" collapsed="false">
      <c r="A1913" s="98" t="s">
        <v>2033</v>
      </c>
      <c r="B1913" s="109"/>
      <c r="C1913" s="99" t="s">
        <v>29</v>
      </c>
      <c r="D1913" s="99" t="n">
        <v>1</v>
      </c>
      <c r="E1913" s="88" t="s">
        <v>1972</v>
      </c>
      <c r="F1913" s="89" t="n">
        <f aca="false">G1913*130</f>
        <v>7007</v>
      </c>
      <c r="G1913" s="100" t="n">
        <v>53.9</v>
      </c>
      <c r="H1913" s="182" t="n">
        <v>1</v>
      </c>
      <c r="I1913" s="183" t="s">
        <v>1891</v>
      </c>
      <c r="J1913" s="99"/>
      <c r="K1913" s="94" t="s">
        <v>2034</v>
      </c>
      <c r="L1913" s="136" t="s">
        <v>606</v>
      </c>
      <c r="M1913" s="228" t="n">
        <v>108</v>
      </c>
      <c r="N1913" s="139" t="n">
        <f aca="false">(D1913*G1913)*B1913</f>
        <v>0</v>
      </c>
    </row>
    <row r="1914" customFormat="false" ht="12.75" hidden="false" customHeight="false" outlineLevel="0" collapsed="false">
      <c r="A1914" s="98" t="s">
        <v>2035</v>
      </c>
      <c r="B1914" s="109"/>
      <c r="C1914" s="99" t="s">
        <v>29</v>
      </c>
      <c r="D1914" s="99" t="n">
        <v>1</v>
      </c>
      <c r="E1914" s="88" t="s">
        <v>1972</v>
      </c>
      <c r="F1914" s="89" t="n">
        <f aca="false">G1914*130</f>
        <v>6862.7</v>
      </c>
      <c r="G1914" s="100" t="n">
        <v>52.79</v>
      </c>
      <c r="H1914" s="182" t="n">
        <v>1</v>
      </c>
      <c r="I1914" s="183" t="s">
        <v>1891</v>
      </c>
      <c r="J1914" s="99"/>
      <c r="K1914" s="94" t="s">
        <v>2036</v>
      </c>
      <c r="L1914" s="136" t="s">
        <v>606</v>
      </c>
      <c r="M1914" s="228" t="n">
        <v>108</v>
      </c>
      <c r="N1914" s="139" t="n">
        <f aca="false">(D1914*G1914)*B1914</f>
        <v>0</v>
      </c>
    </row>
    <row r="1915" customFormat="false" ht="12.75" hidden="false" customHeight="false" outlineLevel="0" collapsed="false">
      <c r="A1915" s="98" t="s">
        <v>2037</v>
      </c>
      <c r="B1915" s="109"/>
      <c r="C1915" s="99" t="s">
        <v>29</v>
      </c>
      <c r="D1915" s="99" t="n">
        <v>1</v>
      </c>
      <c r="E1915" s="88" t="s">
        <v>1972</v>
      </c>
      <c r="F1915" s="89" t="n">
        <f aca="false">G1915*130</f>
        <v>7060.3</v>
      </c>
      <c r="G1915" s="100" t="n">
        <v>54.31</v>
      </c>
      <c r="H1915" s="182" t="n">
        <v>1</v>
      </c>
      <c r="I1915" s="183" t="s">
        <v>1891</v>
      </c>
      <c r="J1915" s="99"/>
      <c r="K1915" s="94" t="s">
        <v>2038</v>
      </c>
      <c r="L1915" s="136" t="s">
        <v>606</v>
      </c>
      <c r="M1915" s="228" t="n">
        <v>108</v>
      </c>
      <c r="N1915" s="139" t="n">
        <f aca="false">(D1915*G1915)*B1915</f>
        <v>0</v>
      </c>
    </row>
    <row r="1916" customFormat="false" ht="12.75" hidden="false" customHeight="false" outlineLevel="0" collapsed="false">
      <c r="A1916" s="98" t="s">
        <v>2039</v>
      </c>
      <c r="B1916" s="109"/>
      <c r="C1916" s="99" t="s">
        <v>29</v>
      </c>
      <c r="D1916" s="99" t="n">
        <v>1</v>
      </c>
      <c r="E1916" s="88" t="s">
        <v>1972</v>
      </c>
      <c r="F1916" s="89" t="n">
        <f aca="false">G1916*130</f>
        <v>8491.6</v>
      </c>
      <c r="G1916" s="100" t="n">
        <v>65.32</v>
      </c>
      <c r="H1916" s="182" t="n">
        <v>1</v>
      </c>
      <c r="I1916" s="183" t="s">
        <v>1891</v>
      </c>
      <c r="J1916" s="99"/>
      <c r="K1916" s="94" t="s">
        <v>2040</v>
      </c>
      <c r="L1916" s="136" t="s">
        <v>606</v>
      </c>
      <c r="M1916" s="228" t="n">
        <v>109</v>
      </c>
      <c r="N1916" s="139" t="n">
        <f aca="false">(D1916*G1916)*B1916</f>
        <v>0</v>
      </c>
    </row>
    <row r="1917" customFormat="false" ht="12.75" hidden="false" customHeight="false" outlineLevel="0" collapsed="false">
      <c r="A1917" s="98" t="s">
        <v>2041</v>
      </c>
      <c r="B1917" s="109"/>
      <c r="C1917" s="99" t="s">
        <v>29</v>
      </c>
      <c r="D1917" s="99" t="n">
        <v>1</v>
      </c>
      <c r="E1917" s="88" t="s">
        <v>2042</v>
      </c>
      <c r="F1917" s="89" t="n">
        <f aca="false">G1917*130</f>
        <v>9569.3</v>
      </c>
      <c r="G1917" s="100" t="n">
        <v>73.61</v>
      </c>
      <c r="H1917" s="182" t="n">
        <v>1</v>
      </c>
      <c r="I1917" s="183" t="s">
        <v>1891</v>
      </c>
      <c r="J1917" s="99"/>
      <c r="K1917" s="94" t="s">
        <v>2043</v>
      </c>
      <c r="L1917" s="136" t="s">
        <v>606</v>
      </c>
      <c r="M1917" s="228" t="n">
        <v>109</v>
      </c>
      <c r="N1917" s="139" t="n">
        <f aca="false">(D1917*G1917)*B1917</f>
        <v>0</v>
      </c>
    </row>
    <row r="1918" customFormat="false" ht="12.75" hidden="false" customHeight="false" outlineLevel="0" collapsed="false">
      <c r="A1918" s="98" t="s">
        <v>2044</v>
      </c>
      <c r="B1918" s="109"/>
      <c r="C1918" s="99" t="s">
        <v>29</v>
      </c>
      <c r="D1918" s="99" t="n">
        <v>1</v>
      </c>
      <c r="E1918" s="88" t="s">
        <v>2042</v>
      </c>
      <c r="F1918" s="89" t="n">
        <f aca="false">G1918*130</f>
        <v>6234.8</v>
      </c>
      <c r="G1918" s="100" t="n">
        <v>47.96</v>
      </c>
      <c r="H1918" s="182" t="n">
        <v>1</v>
      </c>
      <c r="I1918" s="183" t="s">
        <v>1891</v>
      </c>
      <c r="J1918" s="99"/>
      <c r="K1918" s="94" t="s">
        <v>2045</v>
      </c>
      <c r="L1918" s="136" t="s">
        <v>1692</v>
      </c>
      <c r="M1918" s="228" t="n">
        <v>109</v>
      </c>
      <c r="N1918" s="139" t="n">
        <f aca="false">(D1918*G1918)*B1918</f>
        <v>0</v>
      </c>
    </row>
    <row r="1919" customFormat="false" ht="12.75" hidden="false" customHeight="false" outlineLevel="0" collapsed="false">
      <c r="A1919" s="98" t="s">
        <v>2046</v>
      </c>
      <c r="B1919" s="109"/>
      <c r="C1919" s="99" t="s">
        <v>29</v>
      </c>
      <c r="D1919" s="99" t="n">
        <v>1</v>
      </c>
      <c r="E1919" s="146" t="s">
        <v>2047</v>
      </c>
      <c r="F1919" s="89" t="n">
        <f aca="false">G1919*130</f>
        <v>7534.8</v>
      </c>
      <c r="G1919" s="100" t="n">
        <v>57.96</v>
      </c>
      <c r="H1919" s="182" t="n">
        <v>1</v>
      </c>
      <c r="I1919" s="183" t="s">
        <v>1891</v>
      </c>
      <c r="J1919" s="99"/>
      <c r="K1919" s="102" t="s">
        <v>2048</v>
      </c>
      <c r="L1919" s="136" t="s">
        <v>97</v>
      </c>
      <c r="M1919" s="228" t="n">
        <v>109</v>
      </c>
      <c r="N1919" s="139" t="n">
        <f aca="false">(D1919*G1919)*B1919</f>
        <v>0</v>
      </c>
    </row>
    <row r="1920" customFormat="false" ht="12.75" hidden="false" customHeight="false" outlineLevel="0" collapsed="false">
      <c r="A1920" s="98" t="s">
        <v>2049</v>
      </c>
      <c r="B1920" s="109"/>
      <c r="C1920" s="99" t="s">
        <v>29</v>
      </c>
      <c r="D1920" s="99" t="n">
        <v>1</v>
      </c>
      <c r="E1920" s="146" t="s">
        <v>1894</v>
      </c>
      <c r="F1920" s="89" t="n">
        <f aca="false">G1920*130</f>
        <v>5829.2</v>
      </c>
      <c r="G1920" s="100" t="n">
        <v>44.84</v>
      </c>
      <c r="H1920" s="182" t="n">
        <v>1</v>
      </c>
      <c r="I1920" s="183" t="s">
        <v>1891</v>
      </c>
      <c r="J1920" s="99"/>
      <c r="K1920" s="102" t="s">
        <v>2050</v>
      </c>
      <c r="L1920" s="136" t="s">
        <v>103</v>
      </c>
      <c r="M1920" s="228" t="n">
        <v>110</v>
      </c>
      <c r="N1920" s="139" t="n">
        <f aca="false">(D1920*G1920)*B1920</f>
        <v>0</v>
      </c>
    </row>
    <row r="1921" customFormat="false" ht="12.75" hidden="false" customHeight="false" outlineLevel="0" collapsed="false">
      <c r="A1921" s="98" t="s">
        <v>2051</v>
      </c>
      <c r="B1921" s="109"/>
      <c r="C1921" s="99" t="s">
        <v>29</v>
      </c>
      <c r="D1921" s="99" t="n">
        <v>1</v>
      </c>
      <c r="E1921" s="146" t="s">
        <v>1894</v>
      </c>
      <c r="F1921" s="89" t="n">
        <f aca="false">G1921*130</f>
        <v>5870.8</v>
      </c>
      <c r="G1921" s="100" t="n">
        <v>45.16</v>
      </c>
      <c r="H1921" s="182" t="n">
        <v>1</v>
      </c>
      <c r="I1921" s="183" t="s">
        <v>1891</v>
      </c>
      <c r="J1921" s="99"/>
      <c r="K1921" s="102" t="s">
        <v>2052</v>
      </c>
      <c r="L1921" s="136" t="s">
        <v>103</v>
      </c>
      <c r="M1921" s="228" t="n">
        <v>110</v>
      </c>
      <c r="N1921" s="139" t="n">
        <f aca="false">(D1921*G1921)*B1921</f>
        <v>0</v>
      </c>
    </row>
    <row r="1922" customFormat="false" ht="12.75" hidden="false" customHeight="false" outlineLevel="0" collapsed="false">
      <c r="A1922" s="98" t="s">
        <v>2053</v>
      </c>
      <c r="B1922" s="109"/>
      <c r="C1922" s="99" t="s">
        <v>29</v>
      </c>
      <c r="D1922" s="99" t="n">
        <v>1</v>
      </c>
      <c r="E1922" s="146" t="s">
        <v>1894</v>
      </c>
      <c r="F1922" s="89" t="n">
        <f aca="false">G1922*130</f>
        <v>6593.6</v>
      </c>
      <c r="G1922" s="100" t="n">
        <v>50.72</v>
      </c>
      <c r="H1922" s="182" t="n">
        <v>1</v>
      </c>
      <c r="I1922" s="183" t="s">
        <v>1891</v>
      </c>
      <c r="J1922" s="99"/>
      <c r="K1922" s="102" t="s">
        <v>2054</v>
      </c>
      <c r="L1922" s="136" t="s">
        <v>103</v>
      </c>
      <c r="M1922" s="228" t="n">
        <v>110</v>
      </c>
      <c r="N1922" s="139" t="n">
        <f aca="false">(D1922*G1922)*B1922</f>
        <v>0</v>
      </c>
    </row>
    <row r="1923" customFormat="false" ht="12.75" hidden="false" customHeight="false" outlineLevel="0" collapsed="false">
      <c r="A1923" s="98" t="s">
        <v>2055</v>
      </c>
      <c r="B1923" s="109"/>
      <c r="C1923" s="99" t="s">
        <v>29</v>
      </c>
      <c r="D1923" s="99" t="n">
        <v>1</v>
      </c>
      <c r="E1923" s="146" t="s">
        <v>1935</v>
      </c>
      <c r="F1923" s="89" t="n">
        <f aca="false">G1923*130</f>
        <v>5427.5</v>
      </c>
      <c r="G1923" s="100" t="n">
        <v>41.75</v>
      </c>
      <c r="H1923" s="182" t="n">
        <v>1</v>
      </c>
      <c r="I1923" s="183" t="s">
        <v>1891</v>
      </c>
      <c r="J1923" s="99"/>
      <c r="K1923" s="102" t="s">
        <v>2056</v>
      </c>
      <c r="L1923" s="136" t="s">
        <v>103</v>
      </c>
      <c r="M1923" s="228" t="n">
        <v>110</v>
      </c>
      <c r="N1923" s="139" t="n">
        <f aca="false">(D1923*G1923)*B1923</f>
        <v>0</v>
      </c>
    </row>
    <row r="1924" customFormat="false" ht="12.75" hidden="false" customHeight="false" outlineLevel="0" collapsed="false">
      <c r="A1924" s="98" t="s">
        <v>2057</v>
      </c>
      <c r="B1924" s="109"/>
      <c r="C1924" s="99" t="s">
        <v>29</v>
      </c>
      <c r="D1924" s="99" t="n">
        <v>1</v>
      </c>
      <c r="E1924" s="146" t="s">
        <v>1935</v>
      </c>
      <c r="F1924" s="89" t="n">
        <f aca="false">G1924*130</f>
        <v>6838</v>
      </c>
      <c r="G1924" s="100" t="n">
        <v>52.6</v>
      </c>
      <c r="H1924" s="182" t="n">
        <v>1</v>
      </c>
      <c r="I1924" s="183" t="s">
        <v>1891</v>
      </c>
      <c r="J1924" s="99"/>
      <c r="K1924" s="102" t="s">
        <v>2058</v>
      </c>
      <c r="L1924" s="136" t="s">
        <v>103</v>
      </c>
      <c r="M1924" s="228" t="n">
        <v>111</v>
      </c>
      <c r="N1924" s="139" t="n">
        <f aca="false">(D1924*G1924)*B1924</f>
        <v>0</v>
      </c>
    </row>
    <row r="1925" customFormat="false" ht="12.75" hidden="false" customHeight="false" outlineLevel="0" collapsed="false">
      <c r="A1925" s="98" t="s">
        <v>2059</v>
      </c>
      <c r="B1925" s="109"/>
      <c r="C1925" s="99" t="s">
        <v>29</v>
      </c>
      <c r="D1925" s="99" t="n">
        <v>1</v>
      </c>
      <c r="E1925" s="146" t="s">
        <v>1935</v>
      </c>
      <c r="F1925" s="89" t="n">
        <f aca="false">G1925*130</f>
        <v>5860.4</v>
      </c>
      <c r="G1925" s="100" t="n">
        <v>45.08</v>
      </c>
      <c r="H1925" s="182" t="n">
        <v>1</v>
      </c>
      <c r="I1925" s="183" t="s">
        <v>1891</v>
      </c>
      <c r="J1925" s="99"/>
      <c r="K1925" s="102" t="s">
        <v>2060</v>
      </c>
      <c r="L1925" s="136" t="s">
        <v>103</v>
      </c>
      <c r="M1925" s="228" t="n">
        <v>111</v>
      </c>
      <c r="N1925" s="139" t="n">
        <f aca="false">(D1925*G1925)*B1925</f>
        <v>0</v>
      </c>
    </row>
    <row r="1926" customFormat="false" ht="12.75" hidden="false" customHeight="false" outlineLevel="0" collapsed="false">
      <c r="A1926" s="98" t="s">
        <v>2061</v>
      </c>
      <c r="B1926" s="109"/>
      <c r="C1926" s="99" t="s">
        <v>29</v>
      </c>
      <c r="D1926" s="99" t="n">
        <v>1</v>
      </c>
      <c r="E1926" s="146" t="s">
        <v>1972</v>
      </c>
      <c r="F1926" s="89" t="n">
        <f aca="false">G1926*130</f>
        <v>5333.9</v>
      </c>
      <c r="G1926" s="100" t="n">
        <v>41.03</v>
      </c>
      <c r="H1926" s="182" t="n">
        <v>1</v>
      </c>
      <c r="I1926" s="183" t="s">
        <v>1891</v>
      </c>
      <c r="J1926" s="99"/>
      <c r="K1926" s="102" t="s">
        <v>2062</v>
      </c>
      <c r="L1926" s="136" t="s">
        <v>569</v>
      </c>
      <c r="M1926" s="228" t="n">
        <v>111</v>
      </c>
      <c r="N1926" s="139" t="n">
        <f aca="false">(D1926*G1926)*B1926</f>
        <v>0</v>
      </c>
    </row>
    <row r="1927" customFormat="false" ht="12.75" hidden="false" customHeight="false" outlineLevel="0" collapsed="false">
      <c r="A1927" s="98" t="s">
        <v>2063</v>
      </c>
      <c r="B1927" s="109"/>
      <c r="C1927" s="99" t="s">
        <v>29</v>
      </c>
      <c r="D1927" s="99" t="n">
        <v>1</v>
      </c>
      <c r="E1927" s="146" t="s">
        <v>1972</v>
      </c>
      <c r="F1927" s="89" t="n">
        <f aca="false">G1927*130</f>
        <v>4332.9</v>
      </c>
      <c r="G1927" s="100" t="n">
        <v>33.33</v>
      </c>
      <c r="H1927" s="182" t="n">
        <v>1</v>
      </c>
      <c r="I1927" s="183" t="s">
        <v>1891</v>
      </c>
      <c r="J1927" s="99"/>
      <c r="K1927" s="102" t="s">
        <v>2064</v>
      </c>
      <c r="L1927" s="136" t="s">
        <v>569</v>
      </c>
      <c r="M1927" s="228" t="n">
        <v>111</v>
      </c>
      <c r="N1927" s="139" t="n">
        <f aca="false">(D1927*G1927)*B1927</f>
        <v>0</v>
      </c>
    </row>
    <row r="1928" customFormat="false" ht="12.75" hidden="false" customHeight="false" outlineLevel="0" collapsed="false">
      <c r="A1928" s="98" t="s">
        <v>2065</v>
      </c>
      <c r="B1928" s="109"/>
      <c r="C1928" s="99" t="s">
        <v>29</v>
      </c>
      <c r="D1928" s="99" t="n">
        <v>1</v>
      </c>
      <c r="E1928" s="146" t="s">
        <v>1972</v>
      </c>
      <c r="F1928" s="89" t="n">
        <f aca="false">G1928*130</f>
        <v>5293.6</v>
      </c>
      <c r="G1928" s="100" t="n">
        <v>40.72</v>
      </c>
      <c r="H1928" s="182" t="n">
        <v>1</v>
      </c>
      <c r="I1928" s="183" t="s">
        <v>1891</v>
      </c>
      <c r="J1928" s="99"/>
      <c r="K1928" s="102" t="s">
        <v>2066</v>
      </c>
      <c r="L1928" s="136" t="s">
        <v>569</v>
      </c>
      <c r="M1928" s="228" t="n">
        <v>112</v>
      </c>
      <c r="N1928" s="139" t="n">
        <f aca="false">(D1928*G1928)*B1928</f>
        <v>0</v>
      </c>
    </row>
    <row r="1929" customFormat="false" ht="12.75" hidden="false" customHeight="false" outlineLevel="0" collapsed="false">
      <c r="A1929" s="98" t="s">
        <v>2067</v>
      </c>
      <c r="B1929" s="109"/>
      <c r="C1929" s="99" t="s">
        <v>29</v>
      </c>
      <c r="D1929" s="99" t="n">
        <v>1</v>
      </c>
      <c r="E1929" s="146" t="s">
        <v>1972</v>
      </c>
      <c r="F1929" s="89" t="n">
        <f aca="false">G1929*130</f>
        <v>5185.7</v>
      </c>
      <c r="G1929" s="100" t="n">
        <v>39.89</v>
      </c>
      <c r="H1929" s="182" t="n">
        <v>1</v>
      </c>
      <c r="I1929" s="183" t="s">
        <v>1891</v>
      </c>
      <c r="J1929" s="99"/>
      <c r="K1929" s="102" t="s">
        <v>2068</v>
      </c>
      <c r="L1929" s="136" t="s">
        <v>569</v>
      </c>
      <c r="M1929" s="228" t="n">
        <v>112</v>
      </c>
      <c r="N1929" s="139" t="n">
        <f aca="false">(D1929*G1929)*B1929</f>
        <v>0</v>
      </c>
    </row>
    <row r="1930" customFormat="false" ht="12.75" hidden="false" customHeight="false" outlineLevel="0" collapsed="false">
      <c r="A1930" s="98" t="s">
        <v>2069</v>
      </c>
      <c r="B1930" s="109"/>
      <c r="C1930" s="99" t="s">
        <v>29</v>
      </c>
      <c r="D1930" s="99" t="n">
        <v>1</v>
      </c>
      <c r="E1930" s="146" t="s">
        <v>1972</v>
      </c>
      <c r="F1930" s="89" t="n">
        <f aca="false">G1930*130</f>
        <v>5281.9</v>
      </c>
      <c r="G1930" s="100" t="n">
        <v>40.63</v>
      </c>
      <c r="H1930" s="182" t="n">
        <v>1</v>
      </c>
      <c r="I1930" s="183" t="s">
        <v>1891</v>
      </c>
      <c r="J1930" s="99"/>
      <c r="K1930" s="102" t="s">
        <v>2070</v>
      </c>
      <c r="L1930" s="136" t="s">
        <v>569</v>
      </c>
      <c r="M1930" s="228" t="n">
        <v>112</v>
      </c>
      <c r="N1930" s="139" t="n">
        <f aca="false">(D1930*G1930)*B1930</f>
        <v>0</v>
      </c>
    </row>
    <row r="1931" customFormat="false" ht="12.75" hidden="false" customHeight="false" outlineLevel="0" collapsed="false">
      <c r="A1931" s="98" t="s">
        <v>2071</v>
      </c>
      <c r="B1931" s="109"/>
      <c r="C1931" s="99" t="s">
        <v>29</v>
      </c>
      <c r="D1931" s="99" t="n">
        <v>1</v>
      </c>
      <c r="E1931" s="146" t="s">
        <v>1972</v>
      </c>
      <c r="F1931" s="89" t="n">
        <f aca="false">G1931*130</f>
        <v>5196.1</v>
      </c>
      <c r="G1931" s="100" t="n">
        <v>39.97</v>
      </c>
      <c r="H1931" s="182" t="n">
        <v>1</v>
      </c>
      <c r="I1931" s="183" t="s">
        <v>1891</v>
      </c>
      <c r="J1931" s="99"/>
      <c r="K1931" s="102" t="s">
        <v>2072</v>
      </c>
      <c r="L1931" s="136" t="s">
        <v>569</v>
      </c>
      <c r="M1931" s="228" t="n">
        <v>112</v>
      </c>
      <c r="N1931" s="139" t="n">
        <f aca="false">(D1931*G1931)*B1931</f>
        <v>0</v>
      </c>
    </row>
    <row r="1932" customFormat="false" ht="12.75" hidden="false" customHeight="false" outlineLevel="0" collapsed="false">
      <c r="A1932" s="98" t="s">
        <v>2073</v>
      </c>
      <c r="B1932" s="109"/>
      <c r="C1932" s="99" t="s">
        <v>29</v>
      </c>
      <c r="D1932" s="99" t="n">
        <v>1</v>
      </c>
      <c r="E1932" s="146" t="s">
        <v>1972</v>
      </c>
      <c r="F1932" s="89" t="n">
        <f aca="false">G1932*130</f>
        <v>5240.3</v>
      </c>
      <c r="G1932" s="100" t="n">
        <v>40.31</v>
      </c>
      <c r="H1932" s="182" t="n">
        <v>1</v>
      </c>
      <c r="I1932" s="183" t="s">
        <v>1891</v>
      </c>
      <c r="J1932" s="99"/>
      <c r="K1932" s="102" t="s">
        <v>2074</v>
      </c>
      <c r="L1932" s="136" t="s">
        <v>569</v>
      </c>
      <c r="M1932" s="228" t="n">
        <v>113</v>
      </c>
      <c r="N1932" s="139" t="n">
        <f aca="false">(D1932*G1932)*B1932</f>
        <v>0</v>
      </c>
    </row>
    <row r="1933" customFormat="false" ht="12.75" hidden="false" customHeight="false" outlineLevel="0" collapsed="false">
      <c r="A1933" s="98" t="s">
        <v>2075</v>
      </c>
      <c r="B1933" s="109"/>
      <c r="C1933" s="99" t="s">
        <v>29</v>
      </c>
      <c r="D1933" s="99" t="n">
        <v>1</v>
      </c>
      <c r="E1933" s="146" t="s">
        <v>1972</v>
      </c>
      <c r="F1933" s="89" t="n">
        <f aca="false">G1933*130</f>
        <v>4433</v>
      </c>
      <c r="G1933" s="100" t="n">
        <v>34.1</v>
      </c>
      <c r="H1933" s="182" t="n">
        <v>1</v>
      </c>
      <c r="I1933" s="183" t="s">
        <v>1891</v>
      </c>
      <c r="J1933" s="99"/>
      <c r="K1933" s="102" t="s">
        <v>2076</v>
      </c>
      <c r="L1933" s="136" t="s">
        <v>569</v>
      </c>
      <c r="M1933" s="228" t="n">
        <v>113</v>
      </c>
      <c r="N1933" s="139" t="n">
        <f aca="false">(D1933*G1933)*B1933</f>
        <v>0</v>
      </c>
    </row>
    <row r="1934" customFormat="false" ht="12.75" hidden="false" customHeight="false" outlineLevel="0" collapsed="false">
      <c r="A1934" s="98" t="s">
        <v>2077</v>
      </c>
      <c r="B1934" s="109"/>
      <c r="C1934" s="99" t="s">
        <v>29</v>
      </c>
      <c r="D1934" s="99" t="n">
        <v>1</v>
      </c>
      <c r="E1934" s="146" t="s">
        <v>1972</v>
      </c>
      <c r="F1934" s="89" t="n">
        <f aca="false">G1934*130</f>
        <v>4433</v>
      </c>
      <c r="G1934" s="100" t="n">
        <v>34.1</v>
      </c>
      <c r="H1934" s="182" t="n">
        <v>1</v>
      </c>
      <c r="I1934" s="183" t="s">
        <v>1891</v>
      </c>
      <c r="J1934" s="99"/>
      <c r="K1934" s="102" t="s">
        <v>2078</v>
      </c>
      <c r="L1934" s="136" t="s">
        <v>569</v>
      </c>
      <c r="M1934" s="228" t="n">
        <v>113</v>
      </c>
      <c r="N1934" s="139" t="n">
        <f aca="false">(D1934*G1934)*B1934</f>
        <v>0</v>
      </c>
    </row>
    <row r="1935" customFormat="false" ht="12.75" hidden="false" customHeight="false" outlineLevel="0" collapsed="false">
      <c r="A1935" s="98" t="s">
        <v>2079</v>
      </c>
      <c r="B1935" s="109"/>
      <c r="C1935" s="99" t="s">
        <v>29</v>
      </c>
      <c r="D1935" s="99" t="n">
        <v>1</v>
      </c>
      <c r="E1935" s="146" t="s">
        <v>1972</v>
      </c>
      <c r="F1935" s="89" t="n">
        <f aca="false">G1935*130</f>
        <v>4906.2</v>
      </c>
      <c r="G1935" s="100" t="n">
        <v>37.74</v>
      </c>
      <c r="H1935" s="182" t="n">
        <v>1</v>
      </c>
      <c r="I1935" s="183" t="s">
        <v>1891</v>
      </c>
      <c r="J1935" s="99"/>
      <c r="K1935" s="102" t="s">
        <v>2080</v>
      </c>
      <c r="L1935" s="136" t="s">
        <v>569</v>
      </c>
      <c r="M1935" s="228" t="n">
        <v>113</v>
      </c>
      <c r="N1935" s="139" t="n">
        <f aca="false">(D1935*G1935)*B1935</f>
        <v>0</v>
      </c>
    </row>
    <row r="1936" customFormat="false" ht="12.75" hidden="false" customHeight="false" outlineLevel="0" collapsed="false">
      <c r="A1936" s="98" t="s">
        <v>2081</v>
      </c>
      <c r="B1936" s="109"/>
      <c r="C1936" s="99" t="s">
        <v>29</v>
      </c>
      <c r="D1936" s="99" t="n">
        <v>1</v>
      </c>
      <c r="E1936" s="146" t="s">
        <v>1972</v>
      </c>
      <c r="F1936" s="89" t="n">
        <f aca="false">G1936*130</f>
        <v>8043.1</v>
      </c>
      <c r="G1936" s="100" t="n">
        <v>61.87</v>
      </c>
      <c r="H1936" s="182" t="n">
        <v>1</v>
      </c>
      <c r="I1936" s="183" t="s">
        <v>1891</v>
      </c>
      <c r="J1936" s="99"/>
      <c r="K1936" s="102" t="s">
        <v>2082</v>
      </c>
      <c r="L1936" s="136" t="s">
        <v>601</v>
      </c>
      <c r="M1936" s="228" t="n">
        <v>114</v>
      </c>
      <c r="N1936" s="139" t="n">
        <f aca="false">(D1936*G1936)*B1936</f>
        <v>0</v>
      </c>
    </row>
    <row r="1937" customFormat="false" ht="12.75" hidden="false" customHeight="false" outlineLevel="0" collapsed="false">
      <c r="A1937" s="98" t="s">
        <v>2083</v>
      </c>
      <c r="B1937" s="156"/>
      <c r="C1937" s="99" t="s">
        <v>29</v>
      </c>
      <c r="D1937" s="99" t="n">
        <v>1</v>
      </c>
      <c r="E1937" s="146" t="s">
        <v>2084</v>
      </c>
      <c r="F1937" s="89" t="n">
        <f aca="false">G1937*130</f>
        <v>8912.8</v>
      </c>
      <c r="G1937" s="100" t="n">
        <v>68.56</v>
      </c>
      <c r="H1937" s="182" t="n">
        <v>1</v>
      </c>
      <c r="I1937" s="183" t="s">
        <v>1891</v>
      </c>
      <c r="J1937" s="101" t="s">
        <v>2085</v>
      </c>
      <c r="K1937" s="102" t="s">
        <v>2086</v>
      </c>
      <c r="L1937" s="136" t="s">
        <v>1723</v>
      </c>
      <c r="M1937" s="228" t="n">
        <v>114</v>
      </c>
      <c r="N1937" s="139" t="n">
        <f aca="false">(D1937*G1937)*B1937</f>
        <v>0</v>
      </c>
    </row>
    <row r="1938" customFormat="false" ht="12.75" hidden="false" customHeight="false" outlineLevel="0" collapsed="false">
      <c r="A1938" s="98" t="s">
        <v>2087</v>
      </c>
      <c r="B1938" s="156"/>
      <c r="C1938" s="99" t="s">
        <v>29</v>
      </c>
      <c r="D1938" s="99" t="n">
        <v>1</v>
      </c>
      <c r="E1938" s="146" t="s">
        <v>2084</v>
      </c>
      <c r="F1938" s="89" t="n">
        <f aca="false">G1938*130</f>
        <v>11009.7</v>
      </c>
      <c r="G1938" s="100" t="n">
        <v>84.69</v>
      </c>
      <c r="H1938" s="182" t="n">
        <v>1</v>
      </c>
      <c r="I1938" s="183" t="s">
        <v>1891</v>
      </c>
      <c r="J1938" s="101" t="s">
        <v>2085</v>
      </c>
      <c r="K1938" s="102" t="s">
        <v>2088</v>
      </c>
      <c r="L1938" s="136" t="s">
        <v>1723</v>
      </c>
      <c r="M1938" s="228" t="n">
        <v>114</v>
      </c>
      <c r="N1938" s="139" t="n">
        <f aca="false">(D1938*G1938)*B1938</f>
        <v>0</v>
      </c>
    </row>
    <row r="1939" customFormat="false" ht="12.75" hidden="false" customHeight="false" outlineLevel="0" collapsed="false">
      <c r="A1939" s="98" t="s">
        <v>2089</v>
      </c>
      <c r="B1939" s="156"/>
      <c r="C1939" s="99" t="s">
        <v>29</v>
      </c>
      <c r="D1939" s="99" t="n">
        <v>1</v>
      </c>
      <c r="E1939" s="146" t="s">
        <v>2084</v>
      </c>
      <c r="F1939" s="89" t="n">
        <f aca="false">G1939*130</f>
        <v>12009.4</v>
      </c>
      <c r="G1939" s="100" t="n">
        <v>92.38</v>
      </c>
      <c r="H1939" s="182" t="n">
        <v>1</v>
      </c>
      <c r="I1939" s="183" t="s">
        <v>1891</v>
      </c>
      <c r="J1939" s="101" t="s">
        <v>2085</v>
      </c>
      <c r="K1939" s="102" t="s">
        <v>2090</v>
      </c>
      <c r="L1939" s="136" t="s">
        <v>1723</v>
      </c>
      <c r="M1939" s="228" t="n">
        <v>114</v>
      </c>
      <c r="N1939" s="139" t="n">
        <f aca="false">(D1939*G1939)*B1939</f>
        <v>0</v>
      </c>
    </row>
    <row r="1940" customFormat="false" ht="12.75" hidden="false" customHeight="false" outlineLevel="0" collapsed="false">
      <c r="A1940" s="98" t="s">
        <v>2091</v>
      </c>
      <c r="B1940" s="156"/>
      <c r="C1940" s="99" t="s">
        <v>29</v>
      </c>
      <c r="D1940" s="99" t="n">
        <v>1</v>
      </c>
      <c r="E1940" s="146" t="s">
        <v>2084</v>
      </c>
      <c r="F1940" s="89" t="n">
        <f aca="false">G1940*130</f>
        <v>8815.3</v>
      </c>
      <c r="G1940" s="100" t="n">
        <v>67.81</v>
      </c>
      <c r="H1940" s="182" t="n">
        <v>1</v>
      </c>
      <c r="I1940" s="183" t="s">
        <v>1891</v>
      </c>
      <c r="J1940" s="101" t="s">
        <v>2092</v>
      </c>
      <c r="K1940" s="102" t="s">
        <v>2093</v>
      </c>
      <c r="L1940" s="136" t="s">
        <v>698</v>
      </c>
      <c r="M1940" s="228" t="n">
        <v>115</v>
      </c>
      <c r="N1940" s="139" t="n">
        <f aca="false">(D1940*G1940)*B1940</f>
        <v>0</v>
      </c>
    </row>
    <row r="1941" customFormat="false" ht="12.75" hidden="false" customHeight="false" outlineLevel="0" collapsed="false">
      <c r="A1941" s="98" t="s">
        <v>2094</v>
      </c>
      <c r="B1941" s="156"/>
      <c r="C1941" s="99" t="s">
        <v>29</v>
      </c>
      <c r="D1941" s="99" t="n">
        <v>1</v>
      </c>
      <c r="E1941" s="146" t="s">
        <v>2084</v>
      </c>
      <c r="F1941" s="89" t="n">
        <f aca="false">G1941*130</f>
        <v>8834.8</v>
      </c>
      <c r="G1941" s="100" t="n">
        <v>67.96</v>
      </c>
      <c r="H1941" s="182" t="n">
        <v>1</v>
      </c>
      <c r="I1941" s="183" t="s">
        <v>1891</v>
      </c>
      <c r="J1941" s="101" t="s">
        <v>2092</v>
      </c>
      <c r="K1941" s="102" t="s">
        <v>2095</v>
      </c>
      <c r="L1941" s="136" t="s">
        <v>698</v>
      </c>
      <c r="M1941" s="228" t="n">
        <v>115</v>
      </c>
      <c r="N1941" s="139" t="n">
        <f aca="false">(D1941*G1941)*B1941</f>
        <v>0</v>
      </c>
    </row>
    <row r="1942" customFormat="false" ht="12.75" hidden="false" customHeight="false" outlineLevel="0" collapsed="false">
      <c r="A1942" s="98" t="s">
        <v>2096</v>
      </c>
      <c r="B1942" s="156"/>
      <c r="C1942" s="99" t="s">
        <v>29</v>
      </c>
      <c r="D1942" s="99" t="n">
        <v>1</v>
      </c>
      <c r="E1942" s="146" t="s">
        <v>2097</v>
      </c>
      <c r="F1942" s="89" t="n">
        <f aca="false">G1942*130</f>
        <v>10731.5</v>
      </c>
      <c r="G1942" s="100" t="n">
        <v>82.55</v>
      </c>
      <c r="H1942" s="182" t="n">
        <v>1</v>
      </c>
      <c r="I1942" s="183" t="s">
        <v>1891</v>
      </c>
      <c r="J1942" s="101" t="s">
        <v>2092</v>
      </c>
      <c r="K1942" s="102" t="s">
        <v>2098</v>
      </c>
      <c r="L1942" s="136" t="s">
        <v>741</v>
      </c>
      <c r="M1942" s="228" t="n">
        <v>115</v>
      </c>
      <c r="N1942" s="139" t="n">
        <f aca="false">(D1942*G1942)*B1942</f>
        <v>0</v>
      </c>
    </row>
    <row r="1943" customFormat="false" ht="12.75" hidden="false" customHeight="false" outlineLevel="0" collapsed="false">
      <c r="A1943" s="98" t="s">
        <v>2099</v>
      </c>
      <c r="B1943" s="109"/>
      <c r="C1943" s="99" t="s">
        <v>29</v>
      </c>
      <c r="D1943" s="99" t="n">
        <v>1</v>
      </c>
      <c r="E1943" s="146" t="s">
        <v>1972</v>
      </c>
      <c r="F1943" s="89" t="n">
        <f aca="false">G1943*130</f>
        <v>5343</v>
      </c>
      <c r="G1943" s="100" t="n">
        <v>41.1</v>
      </c>
      <c r="H1943" s="182" t="n">
        <v>1</v>
      </c>
      <c r="I1943" s="183" t="s">
        <v>1891</v>
      </c>
      <c r="J1943" s="99"/>
      <c r="K1943" s="102" t="s">
        <v>2100</v>
      </c>
      <c r="L1943" s="136" t="s">
        <v>569</v>
      </c>
      <c r="M1943" s="228" t="n">
        <v>115</v>
      </c>
      <c r="N1943" s="139" t="n">
        <f aca="false">(D1943*G1943)*B1943</f>
        <v>0</v>
      </c>
    </row>
    <row r="1944" customFormat="false" ht="12.75" hidden="false" customHeight="false" outlineLevel="0" collapsed="false">
      <c r="A1944" s="98" t="s">
        <v>2101</v>
      </c>
      <c r="B1944" s="109"/>
      <c r="C1944" s="99" t="s">
        <v>29</v>
      </c>
      <c r="D1944" s="99" t="n">
        <v>1</v>
      </c>
      <c r="E1944" s="372" t="s">
        <v>2102</v>
      </c>
      <c r="F1944" s="89" t="n">
        <f aca="false">G1944*130</f>
        <v>17544.8</v>
      </c>
      <c r="G1944" s="100" t="n">
        <v>134.96</v>
      </c>
      <c r="H1944" s="182" t="n">
        <v>1</v>
      </c>
      <c r="I1944" s="183" t="s">
        <v>1891</v>
      </c>
      <c r="J1944" s="99"/>
      <c r="K1944" s="102" t="s">
        <v>2103</v>
      </c>
      <c r="L1944" s="136"/>
      <c r="M1944" s="228" t="n">
        <v>116</v>
      </c>
      <c r="N1944" s="139" t="n">
        <f aca="false">(D1944*G1944)*B1944</f>
        <v>0</v>
      </c>
    </row>
    <row r="1945" customFormat="false" ht="12.75" hidden="false" customHeight="false" outlineLevel="0" collapsed="false">
      <c r="A1945" s="98" t="s">
        <v>2104</v>
      </c>
      <c r="B1945" s="109"/>
      <c r="C1945" s="99" t="s">
        <v>29</v>
      </c>
      <c r="D1945" s="99" t="n">
        <v>1</v>
      </c>
      <c r="E1945" s="146" t="s">
        <v>2084</v>
      </c>
      <c r="F1945" s="89" t="n">
        <f aca="false">G1945*130</f>
        <v>5883.8</v>
      </c>
      <c r="G1945" s="100" t="n">
        <v>45.26</v>
      </c>
      <c r="H1945" s="182" t="n">
        <v>1</v>
      </c>
      <c r="I1945" s="183" t="s">
        <v>1891</v>
      </c>
      <c r="J1945" s="99"/>
      <c r="K1945" s="102" t="s">
        <v>2105</v>
      </c>
      <c r="L1945" s="136" t="s">
        <v>390</v>
      </c>
      <c r="M1945" s="228" t="n">
        <v>116</v>
      </c>
      <c r="N1945" s="139" t="n">
        <f aca="false">(D1945*G1945)*B1945</f>
        <v>0</v>
      </c>
    </row>
    <row r="1946" customFormat="false" ht="12.75" hidden="false" customHeight="false" outlineLevel="0" collapsed="false">
      <c r="A1946" s="98" t="s">
        <v>2106</v>
      </c>
      <c r="B1946" s="109"/>
      <c r="C1946" s="118" t="s">
        <v>29</v>
      </c>
      <c r="D1946" s="118" t="n">
        <v>1</v>
      </c>
      <c r="E1946" s="153" t="s">
        <v>2107</v>
      </c>
      <c r="F1946" s="89" t="n">
        <f aca="false">G1946*130</f>
        <v>9158.5</v>
      </c>
      <c r="G1946" s="119" t="n">
        <v>70.45</v>
      </c>
      <c r="H1946" s="370" t="n">
        <v>1</v>
      </c>
      <c r="I1946" s="303" t="s">
        <v>1891</v>
      </c>
      <c r="J1946" s="118"/>
      <c r="K1946" s="121" t="s">
        <v>2108</v>
      </c>
      <c r="L1946" s="132" t="s">
        <v>672</v>
      </c>
      <c r="M1946" s="330" t="n">
        <v>116</v>
      </c>
      <c r="N1946" s="139" t="n">
        <f aca="false">(D1946*G1946)*B1946</f>
        <v>0</v>
      </c>
    </row>
    <row r="1947" customFormat="false" ht="12.75" hidden="false" customHeight="false" outlineLevel="0" collapsed="false">
      <c r="A1947" s="98" t="s">
        <v>2109</v>
      </c>
      <c r="B1947" s="109"/>
      <c r="C1947" s="118" t="s">
        <v>29</v>
      </c>
      <c r="D1947" s="118" t="n">
        <v>1</v>
      </c>
      <c r="E1947" s="153" t="s">
        <v>2107</v>
      </c>
      <c r="F1947" s="89" t="n">
        <f aca="false">G1947*130</f>
        <v>9642.1</v>
      </c>
      <c r="G1947" s="119" t="n">
        <v>74.17</v>
      </c>
      <c r="H1947" s="370" t="n">
        <v>1</v>
      </c>
      <c r="I1947" s="303" t="s">
        <v>1891</v>
      </c>
      <c r="J1947" s="118"/>
      <c r="K1947" s="121" t="s">
        <v>2110</v>
      </c>
      <c r="L1947" s="373"/>
      <c r="M1947" s="330" t="n">
        <v>116</v>
      </c>
      <c r="N1947" s="139" t="n">
        <f aca="false">(D1947*G1947)*B1947</f>
        <v>0</v>
      </c>
    </row>
    <row r="1948" customFormat="false" ht="12.75" hidden="false" customHeight="false" outlineLevel="0" collapsed="false">
      <c r="A1948" s="98" t="s">
        <v>2111</v>
      </c>
      <c r="B1948" s="156"/>
      <c r="C1948" s="118" t="s">
        <v>29</v>
      </c>
      <c r="D1948" s="118" t="n">
        <v>1</v>
      </c>
      <c r="E1948" s="153" t="s">
        <v>2112</v>
      </c>
      <c r="F1948" s="89" t="n">
        <f aca="false">G1948*130</f>
        <v>12576.2</v>
      </c>
      <c r="G1948" s="119" t="n">
        <v>96.74</v>
      </c>
      <c r="H1948" s="370" t="n">
        <v>1</v>
      </c>
      <c r="I1948" s="303" t="s">
        <v>1891</v>
      </c>
      <c r="J1948" s="118"/>
      <c r="K1948" s="121" t="s">
        <v>2113</v>
      </c>
      <c r="L1948" s="132" t="s">
        <v>630</v>
      </c>
      <c r="M1948" s="330" t="n">
        <v>117</v>
      </c>
      <c r="N1948" s="139" t="n">
        <f aca="false">(D1948*G1948)*B1948</f>
        <v>0</v>
      </c>
    </row>
    <row r="1949" customFormat="false" ht="12.75" hidden="false" customHeight="false" outlineLevel="0" collapsed="false">
      <c r="A1949" s="98" t="s">
        <v>2114</v>
      </c>
      <c r="B1949" s="156"/>
      <c r="C1949" s="99" t="s">
        <v>29</v>
      </c>
      <c r="D1949" s="99" t="n">
        <v>1</v>
      </c>
      <c r="E1949" s="146" t="s">
        <v>2112</v>
      </c>
      <c r="F1949" s="89" t="n">
        <f aca="false">G1949*130</f>
        <v>14145.3</v>
      </c>
      <c r="G1949" s="100" t="n">
        <v>108.81</v>
      </c>
      <c r="H1949" s="182" t="n">
        <v>1</v>
      </c>
      <c r="I1949" s="183" t="s">
        <v>1891</v>
      </c>
      <c r="J1949" s="99"/>
      <c r="K1949" s="102" t="s">
        <v>2115</v>
      </c>
      <c r="L1949" s="136" t="s">
        <v>630</v>
      </c>
      <c r="M1949" s="228" t="n">
        <v>117</v>
      </c>
      <c r="N1949" s="139" t="n">
        <f aca="false">(D1949*G1949)*B1949</f>
        <v>0</v>
      </c>
    </row>
    <row r="1950" customFormat="false" ht="12.75" hidden="false" customHeight="false" outlineLevel="0" collapsed="false">
      <c r="A1950" s="98" t="s">
        <v>2116</v>
      </c>
      <c r="B1950" s="156"/>
      <c r="C1950" s="99" t="s">
        <v>29</v>
      </c>
      <c r="D1950" s="99" t="n">
        <v>1</v>
      </c>
      <c r="E1950" s="146" t="s">
        <v>2112</v>
      </c>
      <c r="F1950" s="89" t="n">
        <f aca="false">G1950*130</f>
        <v>13003.9</v>
      </c>
      <c r="G1950" s="100" t="n">
        <v>100.03</v>
      </c>
      <c r="H1950" s="182" t="n">
        <v>1</v>
      </c>
      <c r="I1950" s="183" t="s">
        <v>1891</v>
      </c>
      <c r="J1950" s="99"/>
      <c r="K1950" s="102" t="s">
        <v>2117</v>
      </c>
      <c r="L1950" s="136" t="s">
        <v>630</v>
      </c>
      <c r="M1950" s="228" t="n">
        <v>117</v>
      </c>
      <c r="N1950" s="139" t="n">
        <f aca="false">(D1950*G1950)*B1950</f>
        <v>0</v>
      </c>
    </row>
    <row r="1951" customFormat="false" ht="12.75" hidden="false" customHeight="false" outlineLevel="0" collapsed="false">
      <c r="A1951" s="98" t="s">
        <v>2118</v>
      </c>
      <c r="B1951" s="156"/>
      <c r="C1951" s="99" t="s">
        <v>29</v>
      </c>
      <c r="D1951" s="99" t="n">
        <v>1</v>
      </c>
      <c r="E1951" s="146" t="s">
        <v>2112</v>
      </c>
      <c r="F1951" s="89" t="n">
        <f aca="false">G1951*130</f>
        <v>15319.2</v>
      </c>
      <c r="G1951" s="100" t="n">
        <v>117.84</v>
      </c>
      <c r="H1951" s="182" t="n">
        <v>1</v>
      </c>
      <c r="I1951" s="183" t="s">
        <v>1891</v>
      </c>
      <c r="J1951" s="99"/>
      <c r="K1951" s="102" t="s">
        <v>2119</v>
      </c>
      <c r="L1951" s="136" t="s">
        <v>630</v>
      </c>
      <c r="M1951" s="228" t="n">
        <v>117</v>
      </c>
      <c r="N1951" s="139" t="n">
        <f aca="false">(D1951*G1951)*B1951</f>
        <v>0</v>
      </c>
    </row>
    <row r="1952" customFormat="false" ht="12.75" hidden="false" customHeight="false" outlineLevel="0" collapsed="false">
      <c r="A1952" s="98" t="s">
        <v>2120</v>
      </c>
      <c r="B1952" s="156"/>
      <c r="C1952" s="99" t="s">
        <v>29</v>
      </c>
      <c r="D1952" s="99" t="n">
        <v>1</v>
      </c>
      <c r="E1952" s="146" t="s">
        <v>2112</v>
      </c>
      <c r="F1952" s="89" t="n">
        <f aca="false">G1952*130</f>
        <v>14476.8</v>
      </c>
      <c r="G1952" s="100" t="n">
        <v>111.36</v>
      </c>
      <c r="H1952" s="182" t="n">
        <v>1</v>
      </c>
      <c r="I1952" s="183" t="s">
        <v>1891</v>
      </c>
      <c r="J1952" s="99"/>
      <c r="K1952" s="102" t="s">
        <v>2121</v>
      </c>
      <c r="L1952" s="136" t="s">
        <v>630</v>
      </c>
      <c r="M1952" s="228" t="n">
        <v>118</v>
      </c>
      <c r="N1952" s="139" t="n">
        <f aca="false">(D1952*G1952)*B1952</f>
        <v>0</v>
      </c>
    </row>
    <row r="1953" customFormat="false" ht="12.75" hidden="false" customHeight="false" outlineLevel="0" collapsed="false">
      <c r="A1953" s="98" t="s">
        <v>2122</v>
      </c>
      <c r="B1953" s="109"/>
      <c r="C1953" s="99" t="s">
        <v>29</v>
      </c>
      <c r="D1953" s="99" t="n">
        <v>1</v>
      </c>
      <c r="E1953" s="146" t="s">
        <v>2123</v>
      </c>
      <c r="F1953" s="89" t="n">
        <f aca="false">G1953*130</f>
        <v>6981</v>
      </c>
      <c r="G1953" s="100" t="n">
        <v>53.7</v>
      </c>
      <c r="H1953" s="182" t="n">
        <v>1</v>
      </c>
      <c r="I1953" s="183" t="s">
        <v>1891</v>
      </c>
      <c r="J1953" s="99"/>
      <c r="K1953" s="102" t="s">
        <v>2124</v>
      </c>
      <c r="L1953" s="136" t="s">
        <v>379</v>
      </c>
      <c r="M1953" s="228" t="n">
        <v>118</v>
      </c>
      <c r="N1953" s="139" t="n">
        <f aca="false">(D1953*G1953)*B1953</f>
        <v>0</v>
      </c>
    </row>
    <row r="1954" customFormat="false" ht="12.75" hidden="false" customHeight="false" outlineLevel="0" collapsed="false">
      <c r="A1954" s="98" t="s">
        <v>2125</v>
      </c>
      <c r="B1954" s="109"/>
      <c r="C1954" s="99" t="s">
        <v>29</v>
      </c>
      <c r="D1954" s="99" t="n">
        <v>1</v>
      </c>
      <c r="E1954" s="146" t="s">
        <v>1972</v>
      </c>
      <c r="F1954" s="89" t="n">
        <f aca="false">G1954*130</f>
        <v>10219.3</v>
      </c>
      <c r="G1954" s="100" t="n">
        <v>78.61</v>
      </c>
      <c r="H1954" s="182" t="n">
        <v>1</v>
      </c>
      <c r="I1954" s="183" t="s">
        <v>1891</v>
      </c>
      <c r="J1954" s="99"/>
      <c r="K1954" s="102" t="s">
        <v>2126</v>
      </c>
      <c r="L1954" s="136" t="s">
        <v>698</v>
      </c>
      <c r="M1954" s="228" t="n">
        <v>118</v>
      </c>
      <c r="N1954" s="139" t="n">
        <f aca="false">(D1954*G1954)*B1954</f>
        <v>0</v>
      </c>
    </row>
    <row r="1955" customFormat="false" ht="12.75" hidden="false" customHeight="false" outlineLevel="0" collapsed="false">
      <c r="A1955" s="98" t="s">
        <v>2127</v>
      </c>
      <c r="B1955" s="109"/>
      <c r="C1955" s="99" t="s">
        <v>29</v>
      </c>
      <c r="D1955" s="99" t="n">
        <v>1</v>
      </c>
      <c r="E1955" s="146" t="s">
        <v>1972</v>
      </c>
      <c r="F1955" s="89" t="n">
        <f aca="false">G1955*130</f>
        <v>10366.2</v>
      </c>
      <c r="G1955" s="100" t="n">
        <v>79.74</v>
      </c>
      <c r="H1955" s="182" t="n">
        <v>1</v>
      </c>
      <c r="I1955" s="183" t="s">
        <v>1891</v>
      </c>
      <c r="J1955" s="99"/>
      <c r="K1955" s="102" t="s">
        <v>2128</v>
      </c>
      <c r="L1955" s="357"/>
      <c r="M1955" s="228" t="n">
        <v>118</v>
      </c>
      <c r="N1955" s="139" t="n">
        <f aca="false">(D1955*G1955)*B1955</f>
        <v>0</v>
      </c>
    </row>
    <row r="1956" customFormat="false" ht="12.75" hidden="false" customHeight="false" outlineLevel="0" collapsed="false">
      <c r="A1956" s="98" t="s">
        <v>2129</v>
      </c>
      <c r="B1956" s="109"/>
      <c r="C1956" s="99" t="s">
        <v>29</v>
      </c>
      <c r="D1956" s="99" t="n">
        <v>1</v>
      </c>
      <c r="E1956" s="146" t="s">
        <v>2130</v>
      </c>
      <c r="F1956" s="89" t="n">
        <f aca="false">G1956*130</f>
        <v>12740</v>
      </c>
      <c r="G1956" s="100" t="n">
        <v>98</v>
      </c>
      <c r="H1956" s="182" t="n">
        <v>1</v>
      </c>
      <c r="I1956" s="183" t="s">
        <v>1891</v>
      </c>
      <c r="J1956" s="99"/>
      <c r="K1956" s="102" t="s">
        <v>2131</v>
      </c>
      <c r="L1956" s="136" t="s">
        <v>1788</v>
      </c>
      <c r="M1956" s="228" t="n">
        <v>119</v>
      </c>
      <c r="N1956" s="139" t="n">
        <f aca="false">(D1956*G1956)*B1956</f>
        <v>0</v>
      </c>
    </row>
    <row r="1957" customFormat="false" ht="12.75" hidden="false" customHeight="false" outlineLevel="0" collapsed="false">
      <c r="A1957" s="98" t="s">
        <v>2132</v>
      </c>
      <c r="B1957" s="109"/>
      <c r="C1957" s="99" t="s">
        <v>29</v>
      </c>
      <c r="D1957" s="99" t="n">
        <v>1</v>
      </c>
      <c r="E1957" s="146" t="s">
        <v>2084</v>
      </c>
      <c r="F1957" s="89" t="n">
        <f aca="false">G1957*130</f>
        <v>7471.1</v>
      </c>
      <c r="G1957" s="100" t="n">
        <v>57.47</v>
      </c>
      <c r="H1957" s="182" t="n">
        <v>1</v>
      </c>
      <c r="I1957" s="183" t="s">
        <v>1891</v>
      </c>
      <c r="J1957" s="99"/>
      <c r="K1957" s="102" t="s">
        <v>2133</v>
      </c>
      <c r="L1957" s="136" t="s">
        <v>390</v>
      </c>
      <c r="M1957" s="228" t="n">
        <v>119</v>
      </c>
      <c r="N1957" s="139" t="n">
        <f aca="false">(D1957*G1957)*B1957</f>
        <v>0</v>
      </c>
    </row>
    <row r="1958" customFormat="false" ht="12.75" hidden="false" customHeight="false" outlineLevel="0" collapsed="false">
      <c r="A1958" s="98" t="s">
        <v>2134</v>
      </c>
      <c r="B1958" s="109"/>
      <c r="C1958" s="99" t="s">
        <v>29</v>
      </c>
      <c r="D1958" s="99" t="n">
        <v>1</v>
      </c>
      <c r="E1958" s="372" t="s">
        <v>2135</v>
      </c>
      <c r="F1958" s="89" t="n">
        <f aca="false">G1958*130</f>
        <v>5142.8</v>
      </c>
      <c r="G1958" s="100" t="n">
        <v>39.56</v>
      </c>
      <c r="H1958" s="182" t="n">
        <v>1</v>
      </c>
      <c r="I1958" s="183" t="s">
        <v>1891</v>
      </c>
      <c r="J1958" s="99"/>
      <c r="K1958" s="102" t="s">
        <v>2136</v>
      </c>
      <c r="L1958" s="357"/>
      <c r="M1958" s="228" t="n">
        <v>119</v>
      </c>
      <c r="N1958" s="139" t="n">
        <f aca="false">(D1958*G1958)*B1958</f>
        <v>0</v>
      </c>
    </row>
    <row r="1959" customFormat="false" ht="12.75" hidden="false" customHeight="false" outlineLevel="0" collapsed="false">
      <c r="A1959" s="98" t="s">
        <v>2137</v>
      </c>
      <c r="B1959" s="86"/>
      <c r="C1959" s="99" t="s">
        <v>29</v>
      </c>
      <c r="D1959" s="99" t="n">
        <v>1</v>
      </c>
      <c r="E1959" s="372" t="s">
        <v>2138</v>
      </c>
      <c r="F1959" s="89" t="n">
        <f aca="false">G1959*130</f>
        <v>5673.2</v>
      </c>
      <c r="G1959" s="100" t="n">
        <v>43.64</v>
      </c>
      <c r="H1959" s="182" t="n">
        <v>1</v>
      </c>
      <c r="I1959" s="183" t="s">
        <v>1891</v>
      </c>
      <c r="J1959" s="99"/>
      <c r="K1959" s="102" t="s">
        <v>2139</v>
      </c>
      <c r="L1959" s="357"/>
      <c r="M1959" s="228" t="n">
        <v>119</v>
      </c>
      <c r="N1959" s="139" t="n">
        <f aca="false">(D1959*G1959)*B1959</f>
        <v>0</v>
      </c>
    </row>
    <row r="1960" customFormat="false" ht="12.75" hidden="false" customHeight="false" outlineLevel="0" collapsed="false">
      <c r="A1960" s="98" t="s">
        <v>2140</v>
      </c>
      <c r="B1960" s="109"/>
      <c r="C1960" s="99" t="s">
        <v>29</v>
      </c>
      <c r="D1960" s="99" t="n">
        <v>1</v>
      </c>
      <c r="E1960" s="146" t="s">
        <v>2141</v>
      </c>
      <c r="F1960" s="89" t="n">
        <f aca="false">G1960*130</f>
        <v>4262.7</v>
      </c>
      <c r="G1960" s="100" t="n">
        <v>32.79</v>
      </c>
      <c r="H1960" s="182" t="n">
        <v>1</v>
      </c>
      <c r="I1960" s="183" t="s">
        <v>1891</v>
      </c>
      <c r="J1960" s="99"/>
      <c r="K1960" s="102" t="s">
        <v>2142</v>
      </c>
      <c r="L1960" s="136" t="s">
        <v>660</v>
      </c>
      <c r="M1960" s="228" t="n">
        <v>120</v>
      </c>
      <c r="N1960" s="139" t="n">
        <f aca="false">(D1960*G1960)*B1960</f>
        <v>0</v>
      </c>
    </row>
    <row r="1961" customFormat="false" ht="12.75" hidden="false" customHeight="false" outlineLevel="0" collapsed="false">
      <c r="A1961" s="98" t="s">
        <v>2143</v>
      </c>
      <c r="B1961" s="86"/>
      <c r="C1961" s="118" t="s">
        <v>29</v>
      </c>
      <c r="D1961" s="118" t="n">
        <v>1</v>
      </c>
      <c r="E1961" s="153" t="s">
        <v>2144</v>
      </c>
      <c r="F1961" s="89" t="n">
        <f aca="false">G1961*130</f>
        <v>12949.3</v>
      </c>
      <c r="G1961" s="119" t="n">
        <v>99.61</v>
      </c>
      <c r="H1961" s="370" t="n">
        <v>1</v>
      </c>
      <c r="I1961" s="303" t="s">
        <v>1891</v>
      </c>
      <c r="J1961" s="118"/>
      <c r="K1961" s="121" t="s">
        <v>2145</v>
      </c>
      <c r="L1961" s="132" t="s">
        <v>136</v>
      </c>
      <c r="M1961" s="330" t="n">
        <v>120</v>
      </c>
      <c r="N1961" s="139" t="n">
        <f aca="false">(D1961*G1961)*B1961</f>
        <v>0</v>
      </c>
    </row>
    <row r="1962" customFormat="false" ht="12.75" hidden="false" customHeight="false" outlineLevel="0" collapsed="false">
      <c r="A1962" s="98" t="s">
        <v>2146</v>
      </c>
      <c r="B1962" s="86"/>
      <c r="C1962" s="118" t="s">
        <v>29</v>
      </c>
      <c r="D1962" s="118" t="n">
        <v>1</v>
      </c>
      <c r="E1962" s="153" t="s">
        <v>2147</v>
      </c>
      <c r="F1962" s="89" t="n">
        <f aca="false">G1962*130</f>
        <v>12797.2</v>
      </c>
      <c r="G1962" s="119" t="n">
        <v>98.44</v>
      </c>
      <c r="H1962" s="370" t="n">
        <v>1</v>
      </c>
      <c r="I1962" s="303" t="s">
        <v>1891</v>
      </c>
      <c r="J1962" s="118"/>
      <c r="K1962" s="121" t="s">
        <v>2148</v>
      </c>
      <c r="L1962" s="132" t="s">
        <v>660</v>
      </c>
      <c r="M1962" s="330" t="n">
        <v>120</v>
      </c>
      <c r="N1962" s="139" t="n">
        <f aca="false">(D1962*G1962)*B1962</f>
        <v>0</v>
      </c>
    </row>
    <row r="1963" customFormat="false" ht="12.75" hidden="false" customHeight="false" outlineLevel="0" collapsed="false">
      <c r="A1963" s="98" t="s">
        <v>2149</v>
      </c>
      <c r="B1963" s="86"/>
      <c r="C1963" s="99" t="s">
        <v>29</v>
      </c>
      <c r="D1963" s="99" t="n">
        <v>1</v>
      </c>
      <c r="E1963" s="146" t="s">
        <v>2144</v>
      </c>
      <c r="F1963" s="89" t="n">
        <f aca="false">G1963*130</f>
        <v>9569.3</v>
      </c>
      <c r="G1963" s="100" t="n">
        <v>73.61</v>
      </c>
      <c r="H1963" s="182" t="n">
        <v>1</v>
      </c>
      <c r="I1963" s="183" t="s">
        <v>1891</v>
      </c>
      <c r="J1963" s="99"/>
      <c r="K1963" s="102" t="s">
        <v>2150</v>
      </c>
      <c r="L1963" s="136" t="s">
        <v>131</v>
      </c>
      <c r="M1963" s="228" t="n">
        <v>120</v>
      </c>
      <c r="N1963" s="139" t="n">
        <f aca="false">(D1963*G1963)*B1963</f>
        <v>0</v>
      </c>
    </row>
    <row r="1964" customFormat="false" ht="12.75" hidden="false" customHeight="false" outlineLevel="0" collapsed="false">
      <c r="A1964" s="98" t="s">
        <v>2151</v>
      </c>
      <c r="B1964" s="86"/>
      <c r="C1964" s="99" t="s">
        <v>29</v>
      </c>
      <c r="D1964" s="99" t="n">
        <v>1</v>
      </c>
      <c r="E1964" s="146" t="s">
        <v>2144</v>
      </c>
      <c r="F1964" s="89" t="n">
        <f aca="false">G1964*130</f>
        <v>9898.2</v>
      </c>
      <c r="G1964" s="100" t="n">
        <v>76.14</v>
      </c>
      <c r="H1964" s="182" t="n">
        <v>1</v>
      </c>
      <c r="I1964" s="183" t="s">
        <v>1891</v>
      </c>
      <c r="J1964" s="99"/>
      <c r="K1964" s="102" t="s">
        <v>2152</v>
      </c>
      <c r="L1964" s="136" t="s">
        <v>131</v>
      </c>
      <c r="M1964" s="228" t="n">
        <v>121</v>
      </c>
      <c r="N1964" s="139" t="n">
        <f aca="false">(D1964*G1964)*B1964</f>
        <v>0</v>
      </c>
    </row>
    <row r="1965" customFormat="false" ht="12.75" hidden="false" customHeight="false" outlineLevel="0" collapsed="false">
      <c r="A1965" s="98" t="s">
        <v>2153</v>
      </c>
      <c r="B1965" s="109"/>
      <c r="C1965" s="99" t="s">
        <v>29</v>
      </c>
      <c r="D1965" s="99" t="n">
        <v>1</v>
      </c>
      <c r="E1965" s="146" t="s">
        <v>1890</v>
      </c>
      <c r="F1965" s="89" t="n">
        <f aca="false">G1965*130</f>
        <v>9272.9</v>
      </c>
      <c r="G1965" s="100" t="n">
        <v>71.33</v>
      </c>
      <c r="H1965" s="182" t="n">
        <v>1</v>
      </c>
      <c r="I1965" s="183" t="s">
        <v>1891</v>
      </c>
      <c r="J1965" s="99"/>
      <c r="K1965" s="102" t="s">
        <v>2154</v>
      </c>
      <c r="L1965" s="136"/>
      <c r="M1965" s="228" t="n">
        <v>121</v>
      </c>
      <c r="N1965" s="139" t="n">
        <f aca="false">(D1965*G1965)*B1965</f>
        <v>0</v>
      </c>
    </row>
    <row r="1966" customFormat="false" ht="12.75" hidden="false" customHeight="false" outlineLevel="0" collapsed="false">
      <c r="A1966" s="98" t="s">
        <v>2155</v>
      </c>
      <c r="B1966" s="109"/>
      <c r="C1966" s="99" t="s">
        <v>29</v>
      </c>
      <c r="D1966" s="99" t="n">
        <v>1</v>
      </c>
      <c r="E1966" s="146" t="s">
        <v>1890</v>
      </c>
      <c r="F1966" s="89" t="n">
        <f aca="false">G1966*130</f>
        <v>4867.2</v>
      </c>
      <c r="G1966" s="100" t="n">
        <v>37.44</v>
      </c>
      <c r="H1966" s="182" t="n">
        <v>1</v>
      </c>
      <c r="I1966" s="183" t="s">
        <v>1891</v>
      </c>
      <c r="J1966" s="99"/>
      <c r="K1966" s="102" t="s">
        <v>2156</v>
      </c>
      <c r="L1966" s="136"/>
      <c r="M1966" s="228" t="n">
        <v>121</v>
      </c>
      <c r="N1966" s="139" t="n">
        <f aca="false">(D1966*G1966)*B1966</f>
        <v>0</v>
      </c>
    </row>
    <row r="1967" customFormat="false" ht="12.75" hidden="false" customHeight="false" outlineLevel="0" collapsed="false">
      <c r="A1967" s="98" t="s">
        <v>2157</v>
      </c>
      <c r="B1967" s="86"/>
      <c r="C1967" s="99" t="s">
        <v>29</v>
      </c>
      <c r="D1967" s="99" t="n">
        <v>1</v>
      </c>
      <c r="E1967" s="146" t="s">
        <v>2147</v>
      </c>
      <c r="F1967" s="89" t="n">
        <f aca="false">G1967*130</f>
        <v>7485.4</v>
      </c>
      <c r="G1967" s="100" t="n">
        <v>57.58</v>
      </c>
      <c r="H1967" s="182" t="n">
        <v>1</v>
      </c>
      <c r="I1967" s="183" t="s">
        <v>1891</v>
      </c>
      <c r="J1967" s="99"/>
      <c r="K1967" s="102" t="s">
        <v>2158</v>
      </c>
      <c r="L1967" s="136"/>
      <c r="M1967" s="228" t="n">
        <v>121</v>
      </c>
      <c r="N1967" s="139" t="n">
        <f aca="false">(D1967*G1967)*B1967</f>
        <v>0</v>
      </c>
    </row>
    <row r="1968" customFormat="false" ht="12.75" hidden="false" customHeight="false" outlineLevel="0" collapsed="false">
      <c r="A1968" s="98" t="s">
        <v>2159</v>
      </c>
      <c r="B1968" s="109"/>
      <c r="C1968" s="99" t="s">
        <v>29</v>
      </c>
      <c r="D1968" s="99" t="n">
        <v>1</v>
      </c>
      <c r="E1968" s="146" t="s">
        <v>2160</v>
      </c>
      <c r="F1968" s="89" t="n">
        <f aca="false">G1968*130</f>
        <v>14194.7</v>
      </c>
      <c r="G1968" s="100" t="n">
        <v>109.19</v>
      </c>
      <c r="H1968" s="182" t="n">
        <v>1</v>
      </c>
      <c r="I1968" s="183" t="s">
        <v>1891</v>
      </c>
      <c r="J1968" s="99"/>
      <c r="K1968" s="102" t="s">
        <v>2161</v>
      </c>
      <c r="L1968" s="136"/>
      <c r="M1968" s="228" t="n">
        <v>122</v>
      </c>
      <c r="N1968" s="139" t="n">
        <f aca="false">(D1968*G1968)*B1968</f>
        <v>0</v>
      </c>
    </row>
    <row r="1969" customFormat="false" ht="12.75" hidden="false" customHeight="false" outlineLevel="0" collapsed="false">
      <c r="A1969" s="98" t="s">
        <v>2162</v>
      </c>
      <c r="B1969" s="109"/>
      <c r="C1969" s="99" t="s">
        <v>29</v>
      </c>
      <c r="D1969" s="99" t="n">
        <v>1</v>
      </c>
      <c r="E1969" s="146" t="s">
        <v>2144</v>
      </c>
      <c r="F1969" s="89" t="n">
        <f aca="false">G1969*130</f>
        <v>6143.8</v>
      </c>
      <c r="G1969" s="100" t="n">
        <v>47.26</v>
      </c>
      <c r="H1969" s="182" t="n">
        <v>1</v>
      </c>
      <c r="I1969" s="183" t="s">
        <v>1891</v>
      </c>
      <c r="J1969" s="99"/>
      <c r="K1969" s="102" t="s">
        <v>2163</v>
      </c>
      <c r="L1969" s="136" t="s">
        <v>142</v>
      </c>
      <c r="M1969" s="228" t="n">
        <v>122</v>
      </c>
      <c r="N1969" s="139" t="n">
        <f aca="false">(D1969*G1969)*B1969</f>
        <v>0</v>
      </c>
    </row>
    <row r="1970" customFormat="false" ht="12.75" hidden="false" customHeight="false" outlineLevel="0" collapsed="false">
      <c r="A1970" s="98" t="s">
        <v>2164</v>
      </c>
      <c r="B1970" s="86"/>
      <c r="C1970" s="99" t="s">
        <v>29</v>
      </c>
      <c r="D1970" s="99" t="n">
        <v>1</v>
      </c>
      <c r="E1970" s="146" t="s">
        <v>2144</v>
      </c>
      <c r="F1970" s="89" t="n">
        <f aca="false">G1970*130</f>
        <v>8277.1</v>
      </c>
      <c r="G1970" s="100" t="n">
        <v>63.67</v>
      </c>
      <c r="H1970" s="182" t="n">
        <v>1</v>
      </c>
      <c r="I1970" s="183" t="s">
        <v>1891</v>
      </c>
      <c r="J1970" s="99"/>
      <c r="K1970" s="102" t="s">
        <v>2165</v>
      </c>
      <c r="L1970" s="136" t="s">
        <v>142</v>
      </c>
      <c r="M1970" s="228" t="n">
        <v>122</v>
      </c>
      <c r="N1970" s="139" t="n">
        <f aca="false">(D1970*G1970)*B1970</f>
        <v>0</v>
      </c>
    </row>
    <row r="1971" customFormat="false" ht="12.75" hidden="false" customHeight="false" outlineLevel="0" collapsed="false">
      <c r="A1971" s="98" t="s">
        <v>2166</v>
      </c>
      <c r="B1971" s="109"/>
      <c r="C1971" s="99" t="s">
        <v>29</v>
      </c>
      <c r="D1971" s="99" t="n">
        <v>1</v>
      </c>
      <c r="E1971" s="146" t="s">
        <v>2144</v>
      </c>
      <c r="F1971" s="89" t="n">
        <f aca="false">G1971*130</f>
        <v>8690.5</v>
      </c>
      <c r="G1971" s="100" t="n">
        <v>66.85</v>
      </c>
      <c r="H1971" s="182" t="n">
        <v>1</v>
      </c>
      <c r="I1971" s="183" t="s">
        <v>1891</v>
      </c>
      <c r="J1971" s="99"/>
      <c r="K1971" s="102" t="s">
        <v>2167</v>
      </c>
      <c r="L1971" s="136" t="s">
        <v>142</v>
      </c>
      <c r="M1971" s="228" t="n">
        <v>122</v>
      </c>
      <c r="N1971" s="139" t="n">
        <f aca="false">(D1971*G1971)*B1971</f>
        <v>0</v>
      </c>
    </row>
    <row r="1972" customFormat="false" ht="12.75" hidden="false" customHeight="false" outlineLevel="0" collapsed="false">
      <c r="A1972" s="98" t="s">
        <v>2168</v>
      </c>
      <c r="B1972" s="109"/>
      <c r="C1972" s="99" t="s">
        <v>29</v>
      </c>
      <c r="D1972" s="99" t="n">
        <v>1</v>
      </c>
      <c r="E1972" s="146" t="s">
        <v>1890</v>
      </c>
      <c r="F1972" s="89" t="n">
        <f aca="false">G1972*130</f>
        <v>9245.6</v>
      </c>
      <c r="G1972" s="100" t="n">
        <v>71.12</v>
      </c>
      <c r="H1972" s="182" t="n">
        <v>1</v>
      </c>
      <c r="I1972" s="183" t="s">
        <v>1891</v>
      </c>
      <c r="J1972" s="99"/>
      <c r="K1972" s="102" t="s">
        <v>2169</v>
      </c>
      <c r="L1972" s="136" t="s">
        <v>142</v>
      </c>
      <c r="M1972" s="228" t="n">
        <v>123</v>
      </c>
      <c r="N1972" s="139" t="n">
        <f aca="false">(D1972*G1972)*B1972</f>
        <v>0</v>
      </c>
    </row>
    <row r="1973" customFormat="false" ht="12.75" hidden="false" customHeight="false" outlineLevel="0" collapsed="false">
      <c r="A1973" s="98" t="s">
        <v>2170</v>
      </c>
      <c r="B1973" s="109"/>
      <c r="C1973" s="99" t="s">
        <v>29</v>
      </c>
      <c r="D1973" s="99" t="n">
        <v>1</v>
      </c>
      <c r="E1973" s="146" t="s">
        <v>2147</v>
      </c>
      <c r="F1973" s="89" t="n">
        <f aca="false">G1973*130</f>
        <v>8914.1</v>
      </c>
      <c r="G1973" s="100" t="n">
        <v>68.57</v>
      </c>
      <c r="H1973" s="182" t="n">
        <v>1</v>
      </c>
      <c r="I1973" s="183" t="s">
        <v>1891</v>
      </c>
      <c r="J1973" s="99"/>
      <c r="K1973" s="102" t="s">
        <v>2171</v>
      </c>
      <c r="L1973" s="136" t="s">
        <v>142</v>
      </c>
      <c r="M1973" s="228" t="n">
        <v>123</v>
      </c>
      <c r="N1973" s="139" t="n">
        <f aca="false">(D1973*G1973)*B1973</f>
        <v>0</v>
      </c>
    </row>
    <row r="1974" customFormat="false" ht="12.75" hidden="false" customHeight="false" outlineLevel="0" collapsed="false">
      <c r="A1974" s="98" t="s">
        <v>2172</v>
      </c>
      <c r="B1974" s="156"/>
      <c r="C1974" s="99" t="s">
        <v>29</v>
      </c>
      <c r="D1974" s="99" t="n">
        <v>1</v>
      </c>
      <c r="E1974" s="146" t="s">
        <v>2144</v>
      </c>
      <c r="F1974" s="89" t="n">
        <f aca="false">G1974*130</f>
        <v>5489.9</v>
      </c>
      <c r="G1974" s="100" t="n">
        <v>42.23</v>
      </c>
      <c r="H1974" s="182" t="n">
        <v>1</v>
      </c>
      <c r="I1974" s="183" t="s">
        <v>1891</v>
      </c>
      <c r="J1974" s="99"/>
      <c r="K1974" s="102" t="s">
        <v>2173</v>
      </c>
      <c r="L1974" s="136" t="s">
        <v>352</v>
      </c>
      <c r="M1974" s="228" t="n">
        <v>123</v>
      </c>
      <c r="N1974" s="139" t="n">
        <f aca="false">(D1974*G1974)*B1974</f>
        <v>0</v>
      </c>
    </row>
    <row r="1975" customFormat="false" ht="12.75" hidden="false" customHeight="false" outlineLevel="0" collapsed="false">
      <c r="A1975" s="98" t="s">
        <v>2174</v>
      </c>
      <c r="B1975" s="109"/>
      <c r="C1975" s="99" t="s">
        <v>29</v>
      </c>
      <c r="D1975" s="99" t="n">
        <v>1</v>
      </c>
      <c r="E1975" s="146" t="s">
        <v>2144</v>
      </c>
      <c r="F1975" s="89" t="n">
        <f aca="false">G1975*130</f>
        <v>10836.8</v>
      </c>
      <c r="G1975" s="100" t="n">
        <v>83.36</v>
      </c>
      <c r="H1975" s="182" t="n">
        <v>1</v>
      </c>
      <c r="I1975" s="183" t="s">
        <v>1891</v>
      </c>
      <c r="J1975" s="99"/>
      <c r="K1975" s="102" t="s">
        <v>2175</v>
      </c>
      <c r="L1975" s="136" t="s">
        <v>352</v>
      </c>
      <c r="M1975" s="228" t="n">
        <v>123</v>
      </c>
      <c r="N1975" s="139" t="n">
        <f aca="false">(D1975*G1975)*B1975</f>
        <v>0</v>
      </c>
    </row>
    <row r="1976" customFormat="false" ht="12.75" hidden="false" customHeight="false" outlineLevel="0" collapsed="false">
      <c r="A1976" s="98" t="s">
        <v>2176</v>
      </c>
      <c r="B1976" s="86"/>
      <c r="C1976" s="99" t="s">
        <v>29</v>
      </c>
      <c r="D1976" s="99" t="n">
        <v>1</v>
      </c>
      <c r="E1976" s="146" t="s">
        <v>2144</v>
      </c>
      <c r="F1976" s="89" t="n">
        <f aca="false">G1976*130</f>
        <v>7320.3</v>
      </c>
      <c r="G1976" s="100" t="n">
        <v>56.31</v>
      </c>
      <c r="H1976" s="182" t="n">
        <v>1</v>
      </c>
      <c r="I1976" s="183" t="s">
        <v>1891</v>
      </c>
      <c r="J1976" s="99"/>
      <c r="K1976" s="102" t="s">
        <v>2177</v>
      </c>
      <c r="L1976" s="136" t="s">
        <v>352</v>
      </c>
      <c r="M1976" s="228" t="n">
        <v>124</v>
      </c>
      <c r="N1976" s="139" t="n">
        <f aca="false">(D1976*G1976)*B1976</f>
        <v>0</v>
      </c>
    </row>
    <row r="1977" customFormat="false" ht="12.75" hidden="false" customHeight="false" outlineLevel="0" collapsed="false">
      <c r="A1977" s="98" t="s">
        <v>2178</v>
      </c>
      <c r="B1977" s="109"/>
      <c r="C1977" s="99" t="s">
        <v>29</v>
      </c>
      <c r="D1977" s="99" t="n">
        <v>1</v>
      </c>
      <c r="E1977" s="146" t="s">
        <v>2144</v>
      </c>
      <c r="F1977" s="89" t="n">
        <f aca="false">G1977*130</f>
        <v>7225.4</v>
      </c>
      <c r="G1977" s="100" t="n">
        <v>55.58</v>
      </c>
      <c r="H1977" s="182" t="n">
        <v>1</v>
      </c>
      <c r="I1977" s="183" t="s">
        <v>1891</v>
      </c>
      <c r="J1977" s="99"/>
      <c r="K1977" s="102" t="s">
        <v>2179</v>
      </c>
      <c r="L1977" s="136" t="s">
        <v>352</v>
      </c>
      <c r="M1977" s="228" t="n">
        <v>124</v>
      </c>
      <c r="N1977" s="139" t="n">
        <f aca="false">(D1977*G1977)*B1977</f>
        <v>0</v>
      </c>
    </row>
    <row r="1978" customFormat="false" ht="12.75" hidden="false" customHeight="false" outlineLevel="0" collapsed="false">
      <c r="A1978" s="98" t="s">
        <v>2180</v>
      </c>
      <c r="B1978" s="109"/>
      <c r="C1978" s="99" t="s">
        <v>29</v>
      </c>
      <c r="D1978" s="99" t="n">
        <v>1</v>
      </c>
      <c r="E1978" s="146" t="s">
        <v>2144</v>
      </c>
      <c r="F1978" s="89" t="n">
        <f aca="false">G1978*130</f>
        <v>9587.5</v>
      </c>
      <c r="G1978" s="100" t="n">
        <v>73.75</v>
      </c>
      <c r="H1978" s="182" t="n">
        <v>1</v>
      </c>
      <c r="I1978" s="183" t="s">
        <v>1891</v>
      </c>
      <c r="J1978" s="99"/>
      <c r="K1978" s="102" t="s">
        <v>2181</v>
      </c>
      <c r="L1978" s="136"/>
      <c r="M1978" s="228" t="n">
        <v>124</v>
      </c>
      <c r="N1978" s="139" t="n">
        <f aca="false">(D1978*G1978)*B1978</f>
        <v>0</v>
      </c>
    </row>
    <row r="1979" customFormat="false" ht="12.75" hidden="false" customHeight="false" outlineLevel="0" collapsed="false">
      <c r="A1979" s="98" t="s">
        <v>2182</v>
      </c>
      <c r="B1979" s="109"/>
      <c r="C1979" s="99" t="s">
        <v>29</v>
      </c>
      <c r="D1979" s="99" t="n">
        <v>1</v>
      </c>
      <c r="E1979" s="146" t="s">
        <v>2144</v>
      </c>
      <c r="F1979" s="89" t="n">
        <f aca="false">G1979*130</f>
        <v>7646.6</v>
      </c>
      <c r="G1979" s="100" t="n">
        <v>58.82</v>
      </c>
      <c r="H1979" s="182" t="n">
        <v>1</v>
      </c>
      <c r="I1979" s="183" t="s">
        <v>1891</v>
      </c>
      <c r="J1979" s="99"/>
      <c r="K1979" s="102" t="s">
        <v>2183</v>
      </c>
      <c r="L1979" s="136"/>
      <c r="M1979" s="228" t="n">
        <v>124</v>
      </c>
      <c r="N1979" s="139" t="n">
        <f aca="false">(D1979*G1979)*B1979</f>
        <v>0</v>
      </c>
    </row>
    <row r="1980" customFormat="false" ht="12.75" hidden="false" customHeight="false" outlineLevel="0" collapsed="false">
      <c r="A1980" s="76"/>
      <c r="B1980" s="140"/>
      <c r="C1980" s="141"/>
      <c r="D1980" s="235" t="n">
        <f aca="false">((SUM(B1844:B1908,B1919:B1922,B1944,B1953:B1954,B1958:B1979)/110)+(SUM(B1909:B1918,B1923:B1936,B1943,B1945:B1947,B1955:B1956)/75)+(SUM(B1937:B1942,B1948:B1952,B1957)/55))*50</f>
        <v>0</v>
      </c>
      <c r="E1980" s="141"/>
      <c r="F1980" s="89"/>
      <c r="G1980" s="83"/>
      <c r="H1980" s="224"/>
      <c r="I1980" s="225"/>
      <c r="J1980" s="141"/>
      <c r="K1980" s="102"/>
      <c r="L1980" s="227"/>
      <c r="M1980" s="144"/>
      <c r="N1980" s="145" t="s">
        <v>5</v>
      </c>
    </row>
    <row r="1981" customFormat="false" ht="18" hidden="false" customHeight="false" outlineLevel="0" collapsed="false">
      <c r="A1981" s="351"/>
      <c r="B1981" s="140"/>
      <c r="C1981" s="141"/>
      <c r="D1981" s="78"/>
      <c r="E1981" s="77"/>
      <c r="F1981" s="89"/>
      <c r="G1981" s="102"/>
      <c r="H1981" s="292"/>
      <c r="I1981" s="293"/>
      <c r="J1981" s="134" t="s">
        <v>2184</v>
      </c>
      <c r="K1981" s="134"/>
      <c r="L1981" s="141"/>
      <c r="M1981" s="83"/>
      <c r="N1981" s="84" t="s">
        <v>5</v>
      </c>
    </row>
    <row r="1982" customFormat="false" ht="12.75" hidden="false" customHeight="false" outlineLevel="0" collapsed="false">
      <c r="A1982" s="328"/>
      <c r="B1982" s="163"/>
      <c r="C1982" s="141"/>
      <c r="D1982" s="77"/>
      <c r="E1982" s="141"/>
      <c r="F1982" s="89"/>
      <c r="G1982" s="83"/>
      <c r="H1982" s="224"/>
      <c r="I1982" s="225"/>
      <c r="J1982" s="296"/>
      <c r="K1982" s="80" t="s">
        <v>2185</v>
      </c>
      <c r="L1982" s="78"/>
      <c r="M1982" s="144"/>
      <c r="N1982" s="145" t="s">
        <v>5</v>
      </c>
    </row>
    <row r="1983" customFormat="false" ht="20.25" hidden="false" customHeight="true" outlineLevel="0" collapsed="false">
      <c r="A1983" s="374" t="n">
        <v>67001</v>
      </c>
      <c r="B1983" s="375"/>
      <c r="C1983" s="376" t="s">
        <v>29</v>
      </c>
      <c r="D1983" s="376" t="n">
        <v>1</v>
      </c>
      <c r="E1983" s="377" t="s">
        <v>2186</v>
      </c>
      <c r="F1983" s="89" t="n">
        <f aca="false">G1983*130</f>
        <v>18131</v>
      </c>
      <c r="G1983" s="378" t="n">
        <v>139.47</v>
      </c>
      <c r="H1983" s="379" t="n">
        <v>1</v>
      </c>
      <c r="I1983" s="380" t="s">
        <v>2187</v>
      </c>
      <c r="J1983" s="380"/>
      <c r="K1983" s="381" t="s">
        <v>2188</v>
      </c>
      <c r="L1983" s="382"/>
      <c r="M1983" s="383" t="n">
        <v>126</v>
      </c>
      <c r="N1983" s="384" t="n">
        <f aca="false">(D1983*G1983)*B1983</f>
        <v>0</v>
      </c>
    </row>
    <row r="1984" customFormat="false" ht="20.25" hidden="false" customHeight="true" outlineLevel="0" collapsed="false">
      <c r="A1984" s="374" t="n">
        <v>67002</v>
      </c>
      <c r="B1984" s="375"/>
      <c r="C1984" s="376" t="s">
        <v>29</v>
      </c>
      <c r="D1984" s="376" t="n">
        <v>1</v>
      </c>
      <c r="E1984" s="377" t="s">
        <v>2189</v>
      </c>
      <c r="F1984" s="89" t="n">
        <f aca="false">G1984*130</f>
        <v>9893</v>
      </c>
      <c r="G1984" s="378" t="n">
        <v>76.1</v>
      </c>
      <c r="H1984" s="379" t="n">
        <v>1</v>
      </c>
      <c r="I1984" s="380" t="s">
        <v>2190</v>
      </c>
      <c r="J1984" s="380"/>
      <c r="K1984" s="381" t="s">
        <v>2191</v>
      </c>
      <c r="L1984" s="382"/>
      <c r="M1984" s="383" t="n">
        <v>126</v>
      </c>
      <c r="N1984" s="384" t="n">
        <f aca="false">(D1984*G1984)*B1984</f>
        <v>0</v>
      </c>
    </row>
    <row r="1985" customFormat="false" ht="20.25" hidden="false" customHeight="true" outlineLevel="0" collapsed="false">
      <c r="A1985" s="374" t="n">
        <v>67003</v>
      </c>
      <c r="B1985" s="375"/>
      <c r="C1985" s="376" t="s">
        <v>29</v>
      </c>
      <c r="D1985" s="376" t="n">
        <v>1</v>
      </c>
      <c r="E1985" s="377" t="s">
        <v>2189</v>
      </c>
      <c r="F1985" s="89" t="n">
        <f aca="false">G1985*130</f>
        <v>9415</v>
      </c>
      <c r="G1985" s="378" t="n">
        <v>72.42</v>
      </c>
      <c r="H1985" s="379" t="n">
        <v>1</v>
      </c>
      <c r="I1985" s="380" t="s">
        <v>2192</v>
      </c>
      <c r="J1985" s="380"/>
      <c r="K1985" s="381" t="s">
        <v>2193</v>
      </c>
      <c r="L1985" s="382"/>
      <c r="M1985" s="383" t="n">
        <v>126</v>
      </c>
      <c r="N1985" s="384" t="n">
        <f aca="false">(D1985*G1985)*B1985</f>
        <v>0</v>
      </c>
    </row>
    <row r="1986" customFormat="false" ht="35.25" hidden="false" customHeight="true" outlineLevel="0" collapsed="false">
      <c r="A1986" s="374" t="n">
        <v>67004</v>
      </c>
      <c r="B1986" s="375"/>
      <c r="C1986" s="376" t="s">
        <v>29</v>
      </c>
      <c r="D1986" s="376" t="n">
        <v>1</v>
      </c>
      <c r="E1986" s="377" t="s">
        <v>2194</v>
      </c>
      <c r="F1986" s="89" t="n">
        <f aca="false">G1986*130</f>
        <v>11639</v>
      </c>
      <c r="G1986" s="378" t="n">
        <v>89.53</v>
      </c>
      <c r="H1986" s="379" t="n">
        <v>1</v>
      </c>
      <c r="I1986" s="380" t="s">
        <v>2195</v>
      </c>
      <c r="J1986" s="380"/>
      <c r="K1986" s="381" t="s">
        <v>2196</v>
      </c>
      <c r="L1986" s="382"/>
      <c r="M1986" s="383" t="n">
        <v>126</v>
      </c>
      <c r="N1986" s="384" t="n">
        <f aca="false">(D1986*G1986)*B1986</f>
        <v>0</v>
      </c>
    </row>
    <row r="1987" customFormat="false" ht="20.25" hidden="false" customHeight="true" outlineLevel="0" collapsed="false">
      <c r="A1987" s="374" t="n">
        <v>67005</v>
      </c>
      <c r="B1987" s="375"/>
      <c r="C1987" s="376" t="s">
        <v>29</v>
      </c>
      <c r="D1987" s="376" t="n">
        <v>1</v>
      </c>
      <c r="E1987" s="377" t="s">
        <v>2189</v>
      </c>
      <c r="F1987" s="89" t="n">
        <f aca="false">G1987*130</f>
        <v>11300</v>
      </c>
      <c r="G1987" s="378" t="n">
        <v>86.92</v>
      </c>
      <c r="H1987" s="379" t="n">
        <v>1</v>
      </c>
      <c r="I1987" s="380" t="s">
        <v>2190</v>
      </c>
      <c r="J1987" s="380"/>
      <c r="K1987" s="381" t="s">
        <v>2197</v>
      </c>
      <c r="L1987" s="382"/>
      <c r="M1987" s="383" t="n">
        <v>126</v>
      </c>
      <c r="N1987" s="384" t="n">
        <f aca="false">(D1987*G1987)*B1987</f>
        <v>0</v>
      </c>
    </row>
    <row r="1988" customFormat="false" ht="20.25" hidden="false" customHeight="true" outlineLevel="0" collapsed="false">
      <c r="A1988" s="374" t="n">
        <v>67006</v>
      </c>
      <c r="B1988" s="375"/>
      <c r="C1988" s="376" t="s">
        <v>29</v>
      </c>
      <c r="D1988" s="376" t="n">
        <v>1</v>
      </c>
      <c r="E1988" s="377" t="s">
        <v>2189</v>
      </c>
      <c r="F1988" s="89" t="n">
        <f aca="false">G1988*130</f>
        <v>11421</v>
      </c>
      <c r="G1988" s="378" t="n">
        <v>87.85</v>
      </c>
      <c r="H1988" s="379" t="n">
        <v>1</v>
      </c>
      <c r="I1988" s="380" t="s">
        <v>2198</v>
      </c>
      <c r="J1988" s="380"/>
      <c r="K1988" s="381" t="s">
        <v>2199</v>
      </c>
      <c r="L1988" s="382"/>
      <c r="M1988" s="383" t="n">
        <v>126</v>
      </c>
      <c r="N1988" s="384" t="n">
        <f aca="false">(D1988*G1988)*B1988</f>
        <v>0</v>
      </c>
    </row>
    <row r="1989" customFormat="false" ht="27.75" hidden="false" customHeight="true" outlineLevel="0" collapsed="false">
      <c r="A1989" s="374" t="n">
        <v>67007</v>
      </c>
      <c r="B1989" s="375"/>
      <c r="C1989" s="376" t="s">
        <v>29</v>
      </c>
      <c r="D1989" s="376" t="n">
        <v>1</v>
      </c>
      <c r="E1989" s="377" t="s">
        <v>2186</v>
      </c>
      <c r="F1989" s="89" t="n">
        <f aca="false">G1989*130</f>
        <v>14104</v>
      </c>
      <c r="G1989" s="378" t="n">
        <v>108.49</v>
      </c>
      <c r="H1989" s="379" t="n">
        <v>1</v>
      </c>
      <c r="I1989" s="380" t="s">
        <v>2200</v>
      </c>
      <c r="J1989" s="380"/>
      <c r="K1989" s="381" t="s">
        <v>2201</v>
      </c>
      <c r="L1989" s="382"/>
      <c r="M1989" s="383" t="n">
        <v>126</v>
      </c>
      <c r="N1989" s="384" t="n">
        <f aca="false">(D1989*G1989)*B1989</f>
        <v>0</v>
      </c>
    </row>
    <row r="1990" customFormat="false" ht="20.25" hidden="false" customHeight="true" outlineLevel="0" collapsed="false">
      <c r="A1990" s="374" t="n">
        <v>67008</v>
      </c>
      <c r="B1990" s="375"/>
      <c r="C1990" s="376" t="s">
        <v>29</v>
      </c>
      <c r="D1990" s="376" t="n">
        <v>1</v>
      </c>
      <c r="E1990" s="377" t="s">
        <v>2189</v>
      </c>
      <c r="F1990" s="89" t="n">
        <f aca="false">G1990*130</f>
        <v>11649</v>
      </c>
      <c r="G1990" s="378" t="n">
        <v>89.61</v>
      </c>
      <c r="H1990" s="379" t="n">
        <v>1</v>
      </c>
      <c r="I1990" s="380" t="s">
        <v>2190</v>
      </c>
      <c r="J1990" s="380"/>
      <c r="K1990" s="381" t="s">
        <v>2202</v>
      </c>
      <c r="L1990" s="382"/>
      <c r="M1990" s="383" t="n">
        <v>126</v>
      </c>
      <c r="N1990" s="384" t="n">
        <f aca="false">(D1990*G1990)*B1990</f>
        <v>0</v>
      </c>
    </row>
    <row r="1991" customFormat="false" ht="30.75" hidden="false" customHeight="true" outlineLevel="0" collapsed="false">
      <c r="A1991" s="374" t="n">
        <v>67009</v>
      </c>
      <c r="B1991" s="375"/>
      <c r="C1991" s="376" t="s">
        <v>29</v>
      </c>
      <c r="D1991" s="376" t="n">
        <v>1</v>
      </c>
      <c r="E1991" s="377" t="s">
        <v>2194</v>
      </c>
      <c r="F1991" s="89" t="n">
        <f aca="false">G1991*130</f>
        <v>8330</v>
      </c>
      <c r="G1991" s="378" t="n">
        <v>64.08</v>
      </c>
      <c r="H1991" s="379" t="n">
        <v>1</v>
      </c>
      <c r="I1991" s="380" t="s">
        <v>2203</v>
      </c>
      <c r="J1991" s="380"/>
      <c r="K1991" s="381" t="s">
        <v>2204</v>
      </c>
      <c r="L1991" s="382"/>
      <c r="M1991" s="383" t="n">
        <v>126</v>
      </c>
      <c r="N1991" s="384" t="n">
        <f aca="false">(D1991*G1991)*B1991</f>
        <v>0</v>
      </c>
    </row>
    <row r="1992" customFormat="false" ht="20.25" hidden="false" customHeight="true" outlineLevel="0" collapsed="false">
      <c r="A1992" s="374" t="n">
        <v>67010</v>
      </c>
      <c r="B1992" s="375"/>
      <c r="C1992" s="376" t="s">
        <v>29</v>
      </c>
      <c r="D1992" s="376" t="n">
        <v>1</v>
      </c>
      <c r="E1992" s="377" t="s">
        <v>2205</v>
      </c>
      <c r="F1992" s="89" t="n">
        <f aca="false">G1992*130</f>
        <v>10816</v>
      </c>
      <c r="G1992" s="378" t="n">
        <v>83.2</v>
      </c>
      <c r="H1992" s="379" t="n">
        <v>1</v>
      </c>
      <c r="I1992" s="380" t="s">
        <v>2206</v>
      </c>
      <c r="J1992" s="380"/>
      <c r="K1992" s="381" t="s">
        <v>2207</v>
      </c>
      <c r="L1992" s="382"/>
      <c r="M1992" s="383" t="n">
        <v>127</v>
      </c>
      <c r="N1992" s="384" t="n">
        <f aca="false">(D1992*G1992)*B1992</f>
        <v>0</v>
      </c>
    </row>
    <row r="1993" customFormat="false" ht="28.5" hidden="false" customHeight="true" outlineLevel="0" collapsed="false">
      <c r="A1993" s="374" t="n">
        <v>67011</v>
      </c>
      <c r="B1993" s="375"/>
      <c r="C1993" s="376" t="s">
        <v>29</v>
      </c>
      <c r="D1993" s="376" t="n">
        <v>1</v>
      </c>
      <c r="E1993" s="377" t="s">
        <v>2205</v>
      </c>
      <c r="F1993" s="89" t="n">
        <f aca="false">G1993*130</f>
        <v>15731</v>
      </c>
      <c r="G1993" s="378" t="n">
        <v>121.01</v>
      </c>
      <c r="H1993" s="379" t="n">
        <v>1</v>
      </c>
      <c r="I1993" s="380" t="s">
        <v>2208</v>
      </c>
      <c r="J1993" s="380"/>
      <c r="K1993" s="381" t="s">
        <v>2209</v>
      </c>
      <c r="L1993" s="382"/>
      <c r="M1993" s="383" t="n">
        <v>127</v>
      </c>
      <c r="N1993" s="384" t="n">
        <f aca="false">(D1993*G1993)*B1993</f>
        <v>0</v>
      </c>
    </row>
    <row r="1994" customFormat="false" ht="27" hidden="false" customHeight="true" outlineLevel="0" collapsed="false">
      <c r="A1994" s="374" t="n">
        <v>67012</v>
      </c>
      <c r="B1994" s="375"/>
      <c r="C1994" s="376" t="s">
        <v>29</v>
      </c>
      <c r="D1994" s="376" t="n">
        <v>1</v>
      </c>
      <c r="E1994" s="377" t="s">
        <v>2189</v>
      </c>
      <c r="F1994" s="89" t="n">
        <f aca="false">G1994*130</f>
        <v>9333</v>
      </c>
      <c r="G1994" s="378" t="n">
        <v>71.79</v>
      </c>
      <c r="H1994" s="379" t="n">
        <v>1</v>
      </c>
      <c r="I1994" s="380" t="s">
        <v>2210</v>
      </c>
      <c r="J1994" s="380"/>
      <c r="K1994" s="381" t="s">
        <v>2211</v>
      </c>
      <c r="L1994" s="382"/>
      <c r="M1994" s="383" t="n">
        <v>127</v>
      </c>
      <c r="N1994" s="384" t="n">
        <f aca="false">(D1994*G1994)*B1994</f>
        <v>0</v>
      </c>
    </row>
    <row r="1995" customFormat="false" ht="20.25" hidden="false" customHeight="true" outlineLevel="0" collapsed="false">
      <c r="A1995" s="374" t="n">
        <v>67013</v>
      </c>
      <c r="B1995" s="375"/>
      <c r="C1995" s="376" t="s">
        <v>29</v>
      </c>
      <c r="D1995" s="376" t="n">
        <v>1</v>
      </c>
      <c r="E1995" s="377" t="s">
        <v>2189</v>
      </c>
      <c r="F1995" s="89" t="n">
        <f aca="false">G1995*130</f>
        <v>10907</v>
      </c>
      <c r="G1995" s="378" t="n">
        <v>83.9</v>
      </c>
      <c r="H1995" s="379" t="n">
        <v>1</v>
      </c>
      <c r="I1995" s="380" t="s">
        <v>2190</v>
      </c>
      <c r="J1995" s="380"/>
      <c r="K1995" s="381" t="s">
        <v>2212</v>
      </c>
      <c r="L1995" s="382"/>
      <c r="M1995" s="383" t="n">
        <v>127</v>
      </c>
      <c r="N1995" s="384" t="n">
        <f aca="false">(D1995*G1995)*B1995</f>
        <v>0</v>
      </c>
    </row>
    <row r="1996" customFormat="false" ht="20.25" hidden="false" customHeight="true" outlineLevel="0" collapsed="false">
      <c r="A1996" s="374" t="n">
        <v>67014</v>
      </c>
      <c r="B1996" s="375"/>
      <c r="C1996" s="376" t="s">
        <v>29</v>
      </c>
      <c r="D1996" s="376" t="n">
        <v>1</v>
      </c>
      <c r="E1996" s="377" t="s">
        <v>2186</v>
      </c>
      <c r="F1996" s="89" t="n">
        <f aca="false">G1996*130</f>
        <v>25207</v>
      </c>
      <c r="G1996" s="378" t="n">
        <v>193.9</v>
      </c>
      <c r="H1996" s="379" t="n">
        <v>1</v>
      </c>
      <c r="I1996" s="380" t="s">
        <v>2213</v>
      </c>
      <c r="J1996" s="380"/>
      <c r="K1996" s="381" t="s">
        <v>2214</v>
      </c>
      <c r="L1996" s="382"/>
      <c r="M1996" s="383" t="n">
        <v>127</v>
      </c>
      <c r="N1996" s="384" t="n">
        <f aca="false">(D1996*G1996)*B1996</f>
        <v>0</v>
      </c>
    </row>
    <row r="1997" customFormat="false" ht="20.25" hidden="false" customHeight="true" outlineLevel="0" collapsed="false">
      <c r="A1997" s="374" t="n">
        <v>67015</v>
      </c>
      <c r="B1997" s="375"/>
      <c r="C1997" s="376" t="s">
        <v>29</v>
      </c>
      <c r="D1997" s="376" t="n">
        <v>1</v>
      </c>
      <c r="E1997" s="377" t="s">
        <v>2205</v>
      </c>
      <c r="F1997" s="89" t="n">
        <f aca="false">G1997*130</f>
        <v>21888</v>
      </c>
      <c r="G1997" s="378" t="n">
        <v>168.37</v>
      </c>
      <c r="H1997" s="379" t="n">
        <v>1</v>
      </c>
      <c r="I1997" s="380" t="s">
        <v>2215</v>
      </c>
      <c r="J1997" s="380"/>
      <c r="K1997" s="381" t="s">
        <v>2216</v>
      </c>
      <c r="L1997" s="382"/>
      <c r="M1997" s="383" t="n">
        <v>127</v>
      </c>
      <c r="N1997" s="384" t="n">
        <f aca="false">(D1997*G1997)*B1997</f>
        <v>0</v>
      </c>
    </row>
    <row r="1998" customFormat="false" ht="20.25" hidden="false" customHeight="true" outlineLevel="0" collapsed="false">
      <c r="A1998" s="374" t="n">
        <v>67016</v>
      </c>
      <c r="B1998" s="375"/>
      <c r="C1998" s="376" t="s">
        <v>29</v>
      </c>
      <c r="D1998" s="376" t="n">
        <v>1</v>
      </c>
      <c r="E1998" s="377" t="s">
        <v>2189</v>
      </c>
      <c r="F1998" s="89" t="n">
        <f aca="false">G1998*130</f>
        <v>8856</v>
      </c>
      <c r="G1998" s="378" t="n">
        <v>68.12</v>
      </c>
      <c r="H1998" s="379" t="n">
        <v>1</v>
      </c>
      <c r="I1998" s="380" t="s">
        <v>2190</v>
      </c>
      <c r="J1998" s="380"/>
      <c r="K1998" s="381" t="s">
        <v>2217</v>
      </c>
      <c r="L1998" s="382"/>
      <c r="M1998" s="383" t="n">
        <v>127</v>
      </c>
      <c r="N1998" s="384" t="n">
        <f aca="false">(D1998*G1998)*B1998</f>
        <v>0</v>
      </c>
    </row>
    <row r="1999" customFormat="false" ht="20.25" hidden="false" customHeight="true" outlineLevel="0" collapsed="false">
      <c r="A1999" s="374" t="n">
        <v>67017</v>
      </c>
      <c r="B1999" s="375"/>
      <c r="C1999" s="376" t="s">
        <v>29</v>
      </c>
      <c r="D1999" s="376" t="n">
        <v>1</v>
      </c>
      <c r="E1999" s="377" t="s">
        <v>2189</v>
      </c>
      <c r="F1999" s="89" t="n">
        <f aca="false">G1999*130</f>
        <v>12090</v>
      </c>
      <c r="G1999" s="378" t="n">
        <v>93</v>
      </c>
      <c r="H1999" s="379" t="n">
        <v>1</v>
      </c>
      <c r="I1999" s="380" t="s">
        <v>2198</v>
      </c>
      <c r="J1999" s="380"/>
      <c r="K1999" s="381" t="s">
        <v>2218</v>
      </c>
      <c r="L1999" s="382"/>
      <c r="M1999" s="383" t="n">
        <v>127</v>
      </c>
      <c r="N1999" s="384" t="n">
        <f aca="false">(D1999*G1999)*B1999</f>
        <v>0</v>
      </c>
    </row>
    <row r="2000" customFormat="false" ht="35.25" hidden="false" customHeight="true" outlineLevel="0" collapsed="false">
      <c r="A2000" s="374" t="n">
        <v>67018</v>
      </c>
      <c r="B2000" s="375"/>
      <c r="C2000" s="376" t="s">
        <v>29</v>
      </c>
      <c r="D2000" s="376" t="n">
        <v>1</v>
      </c>
      <c r="E2000" s="377" t="s">
        <v>2205</v>
      </c>
      <c r="F2000" s="89" t="n">
        <f aca="false">G2000*130</f>
        <v>14047</v>
      </c>
      <c r="G2000" s="378" t="n">
        <v>108.05</v>
      </c>
      <c r="H2000" s="379" t="n">
        <v>1</v>
      </c>
      <c r="I2000" s="380" t="s">
        <v>2219</v>
      </c>
      <c r="J2000" s="380"/>
      <c r="K2000" s="381" t="s">
        <v>2220</v>
      </c>
      <c r="L2000" s="382"/>
      <c r="M2000" s="383" t="n">
        <v>127</v>
      </c>
      <c r="N2000" s="384" t="n">
        <f aca="false">(D2000*G2000)*B2000</f>
        <v>0</v>
      </c>
    </row>
    <row r="2001" customFormat="false" ht="20.25" hidden="false" customHeight="true" outlineLevel="0" collapsed="false">
      <c r="A2001" s="374" t="n">
        <v>67019</v>
      </c>
      <c r="B2001" s="375"/>
      <c r="C2001" s="376" t="s">
        <v>29</v>
      </c>
      <c r="D2001" s="376" t="n">
        <v>1</v>
      </c>
      <c r="E2001" s="377" t="s">
        <v>2189</v>
      </c>
      <c r="F2001" s="89" t="n">
        <f aca="false">G2001*130</f>
        <v>7924</v>
      </c>
      <c r="G2001" s="378" t="n">
        <v>60.95</v>
      </c>
      <c r="H2001" s="379" t="n">
        <v>1</v>
      </c>
      <c r="I2001" s="380" t="s">
        <v>2221</v>
      </c>
      <c r="J2001" s="380"/>
      <c r="K2001" s="381" t="s">
        <v>2222</v>
      </c>
      <c r="L2001" s="382"/>
      <c r="M2001" s="383" t="n">
        <v>127</v>
      </c>
      <c r="N2001" s="384" t="n">
        <f aca="false">(D2001*G2001)*B2001</f>
        <v>0</v>
      </c>
    </row>
    <row r="2002" customFormat="false" ht="20.25" hidden="false" customHeight="true" outlineLevel="0" collapsed="false">
      <c r="A2002" s="374" t="n">
        <v>67020</v>
      </c>
      <c r="B2002" s="375"/>
      <c r="C2002" s="376" t="s">
        <v>29</v>
      </c>
      <c r="D2002" s="376" t="n">
        <v>1</v>
      </c>
      <c r="E2002" s="377" t="s">
        <v>2189</v>
      </c>
      <c r="F2002" s="89" t="n">
        <f aca="false">G2002*130</f>
        <v>11263</v>
      </c>
      <c r="G2002" s="378" t="n">
        <v>86.64</v>
      </c>
      <c r="H2002" s="379" t="n">
        <v>1</v>
      </c>
      <c r="I2002" s="380" t="s">
        <v>2223</v>
      </c>
      <c r="J2002" s="380"/>
      <c r="K2002" s="381" t="s">
        <v>2224</v>
      </c>
      <c r="L2002" s="382"/>
      <c r="M2002" s="383" t="n">
        <v>127</v>
      </c>
      <c r="N2002" s="384" t="n">
        <f aca="false">(D2002*G2002)*B2002</f>
        <v>0</v>
      </c>
    </row>
    <row r="2003" customFormat="false" ht="12.75" hidden="false" customHeight="false" outlineLevel="0" collapsed="false">
      <c r="A2003" s="76"/>
      <c r="B2003" s="163"/>
      <c r="C2003" s="141"/>
      <c r="D2003" s="235" t="n">
        <f aca="false">SUM(B1983:B2002)</f>
        <v>0</v>
      </c>
      <c r="E2003" s="141"/>
      <c r="F2003" s="89" t="n">
        <f aca="false">G2003*130</f>
        <v>0</v>
      </c>
      <c r="G2003" s="83"/>
      <c r="H2003" s="224"/>
      <c r="I2003" s="225"/>
      <c r="J2003" s="141"/>
      <c r="K2003" s="102"/>
      <c r="L2003" s="227"/>
      <c r="M2003" s="144"/>
      <c r="N2003" s="145" t="s">
        <v>5</v>
      </c>
    </row>
    <row r="2004" customFormat="false" ht="12.75" hidden="false" customHeight="false" outlineLevel="0" collapsed="false">
      <c r="A2004" s="328"/>
      <c r="B2004" s="163"/>
      <c r="C2004" s="141"/>
      <c r="D2004" s="77"/>
      <c r="E2004" s="141"/>
      <c r="F2004" s="89" t="n">
        <f aca="false">G2004*130</f>
        <v>0</v>
      </c>
      <c r="G2004" s="83"/>
      <c r="H2004" s="224"/>
      <c r="I2004" s="225"/>
      <c r="J2004" s="296"/>
      <c r="K2004" s="80" t="s">
        <v>2225</v>
      </c>
      <c r="L2004" s="78"/>
      <c r="M2004" s="144"/>
      <c r="N2004" s="145" t="s">
        <v>5</v>
      </c>
    </row>
    <row r="2005" customFormat="false" ht="20.25" hidden="false" customHeight="true" outlineLevel="0" collapsed="false">
      <c r="A2005" s="374" t="n">
        <v>67151</v>
      </c>
      <c r="B2005" s="375"/>
      <c r="C2005" s="376" t="s">
        <v>29</v>
      </c>
      <c r="D2005" s="376" t="n">
        <v>1</v>
      </c>
      <c r="E2005" s="377" t="s">
        <v>2194</v>
      </c>
      <c r="F2005" s="89" t="n">
        <f aca="false">G2005*130</f>
        <v>9159</v>
      </c>
      <c r="G2005" s="378" t="n">
        <v>70.45</v>
      </c>
      <c r="H2005" s="379" t="n">
        <v>1</v>
      </c>
      <c r="I2005" s="380" t="s">
        <v>2226</v>
      </c>
      <c r="J2005" s="380"/>
      <c r="K2005" s="381" t="s">
        <v>2188</v>
      </c>
      <c r="L2005" s="382"/>
      <c r="M2005" s="383" t="n">
        <v>126</v>
      </c>
      <c r="N2005" s="384" t="n">
        <f aca="false">(D2005*G2005)*B2005</f>
        <v>0</v>
      </c>
    </row>
    <row r="2006" customFormat="false" ht="20.25" hidden="false" customHeight="true" outlineLevel="0" collapsed="false">
      <c r="A2006" s="374" t="n">
        <v>67152</v>
      </c>
      <c r="B2006" s="375"/>
      <c r="C2006" s="376" t="s">
        <v>29</v>
      </c>
      <c r="D2006" s="376" t="n">
        <v>1</v>
      </c>
      <c r="E2006" s="377" t="s">
        <v>2227</v>
      </c>
      <c r="F2006" s="89" t="n">
        <f aca="false">G2006*130</f>
        <v>5073</v>
      </c>
      <c r="G2006" s="378" t="n">
        <v>39.02</v>
      </c>
      <c r="H2006" s="379" t="n">
        <v>1</v>
      </c>
      <c r="I2006" s="380" t="s">
        <v>2228</v>
      </c>
      <c r="J2006" s="380"/>
      <c r="K2006" s="381" t="s">
        <v>2191</v>
      </c>
      <c r="L2006" s="382"/>
      <c r="M2006" s="383" t="n">
        <v>126</v>
      </c>
      <c r="N2006" s="384" t="n">
        <f aca="false">(D2006*G2006)*B2006</f>
        <v>0</v>
      </c>
    </row>
    <row r="2007" customFormat="false" ht="20.25" hidden="false" customHeight="true" outlineLevel="0" collapsed="false">
      <c r="A2007" s="374" t="n">
        <v>67153</v>
      </c>
      <c r="B2007" s="375"/>
      <c r="C2007" s="376" t="s">
        <v>29</v>
      </c>
      <c r="D2007" s="376" t="n">
        <v>1</v>
      </c>
      <c r="E2007" s="377" t="s">
        <v>2227</v>
      </c>
      <c r="F2007" s="89" t="n">
        <f aca="false">G2007*130</f>
        <v>4883</v>
      </c>
      <c r="G2007" s="378" t="n">
        <v>37.56</v>
      </c>
      <c r="H2007" s="379" t="n">
        <v>1</v>
      </c>
      <c r="I2007" s="380" t="s">
        <v>2229</v>
      </c>
      <c r="J2007" s="380"/>
      <c r="K2007" s="381" t="s">
        <v>2193</v>
      </c>
      <c r="L2007" s="382"/>
      <c r="M2007" s="383" t="n">
        <v>126</v>
      </c>
      <c r="N2007" s="384" t="n">
        <f aca="false">(D2007*G2007)*B2007</f>
        <v>0</v>
      </c>
    </row>
    <row r="2008" customFormat="false" ht="35.25" hidden="false" customHeight="true" outlineLevel="0" collapsed="false">
      <c r="A2008" s="374" t="n">
        <v>67154</v>
      </c>
      <c r="B2008" s="375"/>
      <c r="C2008" s="376" t="s">
        <v>29</v>
      </c>
      <c r="D2008" s="376" t="n">
        <v>1</v>
      </c>
      <c r="E2008" s="377" t="s">
        <v>2230</v>
      </c>
      <c r="F2008" s="89" t="n">
        <f aca="false">G2008*130</f>
        <v>6097</v>
      </c>
      <c r="G2008" s="378" t="n">
        <v>46.9</v>
      </c>
      <c r="H2008" s="379" t="n">
        <v>1</v>
      </c>
      <c r="I2008" s="380" t="s">
        <v>2231</v>
      </c>
      <c r="J2008" s="380"/>
      <c r="K2008" s="381" t="s">
        <v>2196</v>
      </c>
      <c r="L2008" s="382"/>
      <c r="M2008" s="383" t="n">
        <v>126</v>
      </c>
      <c r="N2008" s="384" t="n">
        <f aca="false">(D2008*G2008)*B2008</f>
        <v>0</v>
      </c>
    </row>
    <row r="2009" customFormat="false" ht="20.25" hidden="false" customHeight="true" outlineLevel="0" collapsed="false">
      <c r="A2009" s="374" t="n">
        <v>67155</v>
      </c>
      <c r="B2009" s="375"/>
      <c r="C2009" s="376" t="s">
        <v>29</v>
      </c>
      <c r="D2009" s="376" t="n">
        <v>1</v>
      </c>
      <c r="E2009" s="377" t="s">
        <v>2227</v>
      </c>
      <c r="F2009" s="89" t="n">
        <f aca="false">G2009*130</f>
        <v>5771</v>
      </c>
      <c r="G2009" s="378" t="n">
        <v>44.39</v>
      </c>
      <c r="H2009" s="379" t="n">
        <v>1</v>
      </c>
      <c r="I2009" s="380" t="s">
        <v>2228</v>
      </c>
      <c r="J2009" s="380"/>
      <c r="K2009" s="381" t="s">
        <v>2197</v>
      </c>
      <c r="L2009" s="382"/>
      <c r="M2009" s="383" t="n">
        <v>126</v>
      </c>
      <c r="N2009" s="384" t="n">
        <f aca="false">(D2009*G2009)*B2009</f>
        <v>0</v>
      </c>
    </row>
    <row r="2010" customFormat="false" ht="20.25" hidden="false" customHeight="true" outlineLevel="0" collapsed="false">
      <c r="A2010" s="374" t="n">
        <v>67156</v>
      </c>
      <c r="B2010" s="375"/>
      <c r="C2010" s="376" t="s">
        <v>29</v>
      </c>
      <c r="D2010" s="376" t="n">
        <v>1</v>
      </c>
      <c r="E2010" s="377" t="s">
        <v>2227</v>
      </c>
      <c r="F2010" s="89" t="n">
        <f aca="false">G2010*130</f>
        <v>5803</v>
      </c>
      <c r="G2010" s="378" t="n">
        <v>44.64</v>
      </c>
      <c r="H2010" s="379" t="n">
        <v>1</v>
      </c>
      <c r="I2010" s="380" t="s">
        <v>2232</v>
      </c>
      <c r="J2010" s="380"/>
      <c r="K2010" s="381" t="s">
        <v>2199</v>
      </c>
      <c r="L2010" s="382"/>
      <c r="M2010" s="383" t="n">
        <v>126</v>
      </c>
      <c r="N2010" s="384" t="n">
        <f aca="false">(D2010*G2010)*B2010</f>
        <v>0</v>
      </c>
    </row>
    <row r="2011" customFormat="false" ht="27.75" hidden="false" customHeight="true" outlineLevel="0" collapsed="false">
      <c r="A2011" s="374" t="n">
        <v>67157</v>
      </c>
      <c r="B2011" s="375"/>
      <c r="C2011" s="376" t="s">
        <v>29</v>
      </c>
      <c r="D2011" s="376" t="n">
        <v>1</v>
      </c>
      <c r="E2011" s="377" t="s">
        <v>2194</v>
      </c>
      <c r="F2011" s="89" t="n">
        <f aca="false">G2011*130</f>
        <v>6837</v>
      </c>
      <c r="G2011" s="378" t="n">
        <v>52.59</v>
      </c>
      <c r="H2011" s="379" t="n">
        <v>1</v>
      </c>
      <c r="I2011" s="380" t="s">
        <v>2233</v>
      </c>
      <c r="J2011" s="380"/>
      <c r="K2011" s="381" t="s">
        <v>2201</v>
      </c>
      <c r="L2011" s="382"/>
      <c r="M2011" s="383" t="n">
        <v>126</v>
      </c>
      <c r="N2011" s="384" t="n">
        <f aca="false">(D2011*G2011)*B2011</f>
        <v>0</v>
      </c>
    </row>
    <row r="2012" customFormat="false" ht="20.25" hidden="false" customHeight="true" outlineLevel="0" collapsed="false">
      <c r="A2012" s="374" t="n">
        <v>67158</v>
      </c>
      <c r="B2012" s="375"/>
      <c r="C2012" s="376" t="s">
        <v>29</v>
      </c>
      <c r="D2012" s="376" t="n">
        <v>1</v>
      </c>
      <c r="E2012" s="377" t="s">
        <v>2227</v>
      </c>
      <c r="F2012" s="89" t="n">
        <f aca="false">G2012*130</f>
        <v>6061</v>
      </c>
      <c r="G2012" s="378" t="n">
        <v>46.62</v>
      </c>
      <c r="H2012" s="379" t="n">
        <v>1</v>
      </c>
      <c r="I2012" s="380" t="s">
        <v>2228</v>
      </c>
      <c r="J2012" s="380"/>
      <c r="K2012" s="381" t="s">
        <v>2202</v>
      </c>
      <c r="L2012" s="382"/>
      <c r="M2012" s="383" t="n">
        <v>126</v>
      </c>
      <c r="N2012" s="384" t="n">
        <f aca="false">(D2012*G2012)*B2012</f>
        <v>0</v>
      </c>
    </row>
    <row r="2013" customFormat="false" ht="30.75" hidden="false" customHeight="true" outlineLevel="0" collapsed="false">
      <c r="A2013" s="374" t="n">
        <v>67159</v>
      </c>
      <c r="B2013" s="375"/>
      <c r="C2013" s="376" t="s">
        <v>29</v>
      </c>
      <c r="D2013" s="376" t="n">
        <v>1</v>
      </c>
      <c r="E2013" s="377" t="s">
        <v>2230</v>
      </c>
      <c r="F2013" s="89" t="n">
        <f aca="false">G2013*130</f>
        <v>4454</v>
      </c>
      <c r="G2013" s="378" t="n">
        <v>34.26</v>
      </c>
      <c r="H2013" s="379" t="n">
        <v>1</v>
      </c>
      <c r="I2013" s="380" t="s">
        <v>2234</v>
      </c>
      <c r="J2013" s="380"/>
      <c r="K2013" s="381" t="s">
        <v>2204</v>
      </c>
      <c r="L2013" s="382"/>
      <c r="M2013" s="383" t="n">
        <v>126</v>
      </c>
      <c r="N2013" s="384" t="n">
        <f aca="false">(D2013*G2013)*B2013</f>
        <v>0</v>
      </c>
    </row>
    <row r="2014" customFormat="false" ht="20.25" hidden="false" customHeight="true" outlineLevel="0" collapsed="false">
      <c r="A2014" s="374" t="n">
        <v>67160</v>
      </c>
      <c r="B2014" s="375"/>
      <c r="C2014" s="376" t="s">
        <v>29</v>
      </c>
      <c r="D2014" s="376" t="n">
        <v>1</v>
      </c>
      <c r="E2014" s="377" t="s">
        <v>2235</v>
      </c>
      <c r="F2014" s="89" t="n">
        <f aca="false">G2014*130</f>
        <v>5723</v>
      </c>
      <c r="G2014" s="378" t="n">
        <v>44.02</v>
      </c>
      <c r="H2014" s="379" t="n">
        <v>1</v>
      </c>
      <c r="I2014" s="380" t="s">
        <v>2236</v>
      </c>
      <c r="J2014" s="380"/>
      <c r="K2014" s="381" t="s">
        <v>2207</v>
      </c>
      <c r="L2014" s="382"/>
      <c r="M2014" s="383" t="n">
        <v>127</v>
      </c>
      <c r="N2014" s="384" t="n">
        <f aca="false">(D2014*G2014)*B2014</f>
        <v>0</v>
      </c>
    </row>
    <row r="2015" customFormat="false" ht="28.5" hidden="false" customHeight="true" outlineLevel="0" collapsed="false">
      <c r="A2015" s="374" t="n">
        <v>67161</v>
      </c>
      <c r="B2015" s="375"/>
      <c r="C2015" s="376" t="s">
        <v>29</v>
      </c>
      <c r="D2015" s="376" t="n">
        <v>1</v>
      </c>
      <c r="E2015" s="377" t="s">
        <v>2235</v>
      </c>
      <c r="F2015" s="89" t="n">
        <f aca="false">G2015*130</f>
        <v>7987</v>
      </c>
      <c r="G2015" s="378" t="n">
        <v>61.44</v>
      </c>
      <c r="H2015" s="379" t="n">
        <v>1</v>
      </c>
      <c r="I2015" s="380" t="s">
        <v>2237</v>
      </c>
      <c r="J2015" s="380"/>
      <c r="K2015" s="381" t="s">
        <v>2209</v>
      </c>
      <c r="L2015" s="382"/>
      <c r="M2015" s="383" t="n">
        <v>127</v>
      </c>
      <c r="N2015" s="384" t="n">
        <f aca="false">(D2015*G2015)*B2015</f>
        <v>0</v>
      </c>
    </row>
    <row r="2016" customFormat="false" ht="27" hidden="false" customHeight="true" outlineLevel="0" collapsed="false">
      <c r="A2016" s="374" t="n">
        <v>67162</v>
      </c>
      <c r="B2016" s="375"/>
      <c r="C2016" s="376" t="s">
        <v>29</v>
      </c>
      <c r="D2016" s="376" t="n">
        <v>1</v>
      </c>
      <c r="E2016" s="377" t="s">
        <v>2227</v>
      </c>
      <c r="F2016" s="89" t="n">
        <f aca="false">G2016*130</f>
        <v>4692</v>
      </c>
      <c r="G2016" s="378" t="n">
        <v>36.09</v>
      </c>
      <c r="H2016" s="379" t="n">
        <v>1</v>
      </c>
      <c r="I2016" s="380" t="s">
        <v>2238</v>
      </c>
      <c r="J2016" s="380"/>
      <c r="K2016" s="381" t="s">
        <v>2211</v>
      </c>
      <c r="L2016" s="382"/>
      <c r="M2016" s="383" t="n">
        <v>127</v>
      </c>
      <c r="N2016" s="384" t="n">
        <f aca="false">(D2016*G2016)*B2016</f>
        <v>0</v>
      </c>
    </row>
    <row r="2017" customFormat="false" ht="20.25" hidden="false" customHeight="true" outlineLevel="0" collapsed="false">
      <c r="A2017" s="374" t="n">
        <v>67163</v>
      </c>
      <c r="B2017" s="375"/>
      <c r="C2017" s="376" t="s">
        <v>29</v>
      </c>
      <c r="D2017" s="376" t="n">
        <v>1</v>
      </c>
      <c r="E2017" s="377" t="s">
        <v>2227</v>
      </c>
      <c r="F2017" s="89" t="n">
        <f aca="false">G2017*130</f>
        <v>5611</v>
      </c>
      <c r="G2017" s="378" t="n">
        <v>43.16</v>
      </c>
      <c r="H2017" s="379" t="n">
        <v>1</v>
      </c>
      <c r="I2017" s="380" t="s">
        <v>2228</v>
      </c>
      <c r="J2017" s="380"/>
      <c r="K2017" s="381" t="s">
        <v>2212</v>
      </c>
      <c r="L2017" s="382"/>
      <c r="M2017" s="383" t="n">
        <v>127</v>
      </c>
      <c r="N2017" s="384" t="n">
        <f aca="false">(D2017*G2017)*B2017</f>
        <v>0</v>
      </c>
    </row>
    <row r="2018" customFormat="false" ht="20.25" hidden="false" customHeight="true" outlineLevel="0" collapsed="false">
      <c r="A2018" s="374" t="n">
        <v>67164</v>
      </c>
      <c r="B2018" s="375"/>
      <c r="C2018" s="376" t="s">
        <v>29</v>
      </c>
      <c r="D2018" s="376" t="n">
        <v>1</v>
      </c>
      <c r="E2018" s="377" t="s">
        <v>2194</v>
      </c>
      <c r="F2018" s="89" t="n">
        <f aca="false">G2018*130</f>
        <v>12020</v>
      </c>
      <c r="G2018" s="378" t="n">
        <v>92.46</v>
      </c>
      <c r="H2018" s="379" t="n">
        <v>1</v>
      </c>
      <c r="I2018" s="380" t="s">
        <v>2239</v>
      </c>
      <c r="J2018" s="380"/>
      <c r="K2018" s="381" t="s">
        <v>2214</v>
      </c>
      <c r="L2018" s="382"/>
      <c r="M2018" s="383" t="n">
        <v>127</v>
      </c>
      <c r="N2018" s="384" t="n">
        <f aca="false">(D2018*G2018)*B2018</f>
        <v>0</v>
      </c>
    </row>
    <row r="2019" customFormat="false" ht="20.25" hidden="false" customHeight="true" outlineLevel="0" collapsed="false">
      <c r="A2019" s="374" t="n">
        <v>67165</v>
      </c>
      <c r="B2019" s="375"/>
      <c r="C2019" s="376" t="s">
        <v>29</v>
      </c>
      <c r="D2019" s="376" t="n">
        <v>1</v>
      </c>
      <c r="E2019" s="377" t="s">
        <v>2235</v>
      </c>
      <c r="F2019" s="89" t="n">
        <f aca="false">G2019*130</f>
        <v>11036</v>
      </c>
      <c r="G2019" s="378" t="n">
        <v>84.89</v>
      </c>
      <c r="H2019" s="379" t="n">
        <v>1</v>
      </c>
      <c r="I2019" s="380" t="s">
        <v>2240</v>
      </c>
      <c r="J2019" s="380"/>
      <c r="K2019" s="381" t="s">
        <v>2216</v>
      </c>
      <c r="L2019" s="382"/>
      <c r="M2019" s="383" t="n">
        <v>127</v>
      </c>
      <c r="N2019" s="384" t="n">
        <f aca="false">(D2019*G2019)*B2019</f>
        <v>0</v>
      </c>
    </row>
    <row r="2020" customFormat="false" ht="20.25" hidden="false" customHeight="true" outlineLevel="0" collapsed="false">
      <c r="A2020" s="374" t="n">
        <v>67166</v>
      </c>
      <c r="B2020" s="375"/>
      <c r="C2020" s="376" t="s">
        <v>29</v>
      </c>
      <c r="D2020" s="376" t="n">
        <v>1</v>
      </c>
      <c r="E2020" s="377" t="s">
        <v>2227</v>
      </c>
      <c r="F2020" s="89" t="n">
        <f aca="false">G2020*130</f>
        <v>4593</v>
      </c>
      <c r="G2020" s="378" t="n">
        <v>35.33</v>
      </c>
      <c r="H2020" s="379" t="n">
        <v>1</v>
      </c>
      <c r="I2020" s="380" t="s">
        <v>2228</v>
      </c>
      <c r="J2020" s="380"/>
      <c r="K2020" s="381" t="s">
        <v>2217</v>
      </c>
      <c r="L2020" s="382"/>
      <c r="M2020" s="383" t="n">
        <v>127</v>
      </c>
      <c r="N2020" s="384" t="n">
        <f aca="false">(D2020*G2020)*B2020</f>
        <v>0</v>
      </c>
    </row>
    <row r="2021" customFormat="false" ht="20.25" hidden="false" customHeight="true" outlineLevel="0" collapsed="false">
      <c r="A2021" s="374" t="n">
        <v>67167</v>
      </c>
      <c r="B2021" s="375"/>
      <c r="C2021" s="376" t="s">
        <v>29</v>
      </c>
      <c r="D2021" s="376" t="n">
        <v>1</v>
      </c>
      <c r="E2021" s="377" t="s">
        <v>2227</v>
      </c>
      <c r="F2021" s="89" t="n">
        <f aca="false">G2021*130</f>
        <v>6188</v>
      </c>
      <c r="G2021" s="378" t="n">
        <v>47.6</v>
      </c>
      <c r="H2021" s="379" t="n">
        <v>1</v>
      </c>
      <c r="I2021" s="380" t="s">
        <v>2232</v>
      </c>
      <c r="J2021" s="380"/>
      <c r="K2021" s="381" t="s">
        <v>2218</v>
      </c>
      <c r="L2021" s="382"/>
      <c r="M2021" s="383" t="n">
        <v>127</v>
      </c>
      <c r="N2021" s="384" t="n">
        <f aca="false">(D2021*G2021)*B2021</f>
        <v>0</v>
      </c>
    </row>
    <row r="2022" customFormat="false" ht="35.25" hidden="false" customHeight="true" outlineLevel="0" collapsed="false">
      <c r="A2022" s="374" t="n">
        <v>67168</v>
      </c>
      <c r="B2022" s="375"/>
      <c r="C2022" s="376" t="s">
        <v>29</v>
      </c>
      <c r="D2022" s="376" t="n">
        <v>1</v>
      </c>
      <c r="E2022" s="377" t="s">
        <v>2235</v>
      </c>
      <c r="F2022" s="89" t="n">
        <f aca="false">G2022*130</f>
        <v>7276</v>
      </c>
      <c r="G2022" s="378" t="n">
        <v>55.97</v>
      </c>
      <c r="H2022" s="379" t="n">
        <v>1</v>
      </c>
      <c r="I2022" s="380" t="s">
        <v>2241</v>
      </c>
      <c r="J2022" s="380"/>
      <c r="K2022" s="381" t="s">
        <v>2220</v>
      </c>
      <c r="L2022" s="382"/>
      <c r="M2022" s="383" t="n">
        <v>127</v>
      </c>
      <c r="N2022" s="384" t="n">
        <f aca="false">(D2022*G2022)*B2022</f>
        <v>0</v>
      </c>
    </row>
    <row r="2023" customFormat="false" ht="20.25" hidden="false" customHeight="true" outlineLevel="0" collapsed="false">
      <c r="A2023" s="374" t="n">
        <v>67169</v>
      </c>
      <c r="B2023" s="375"/>
      <c r="C2023" s="376" t="s">
        <v>29</v>
      </c>
      <c r="D2023" s="376" t="n">
        <v>1</v>
      </c>
      <c r="E2023" s="377" t="s">
        <v>2227</v>
      </c>
      <c r="F2023" s="89" t="n">
        <f aca="false">G2023*130</f>
        <v>4185</v>
      </c>
      <c r="G2023" s="378" t="n">
        <v>32.19</v>
      </c>
      <c r="H2023" s="379" t="n">
        <v>1</v>
      </c>
      <c r="I2023" s="380" t="s">
        <v>2242</v>
      </c>
      <c r="J2023" s="380"/>
      <c r="K2023" s="381" t="s">
        <v>2222</v>
      </c>
      <c r="L2023" s="382"/>
      <c r="M2023" s="383" t="n">
        <v>127</v>
      </c>
      <c r="N2023" s="384" t="n">
        <f aca="false">(D2023*G2023)*B2023</f>
        <v>0</v>
      </c>
    </row>
    <row r="2024" customFormat="false" ht="20.25" hidden="false" customHeight="true" outlineLevel="0" collapsed="false">
      <c r="A2024" s="374" t="n">
        <v>67170</v>
      </c>
      <c r="B2024" s="375"/>
      <c r="C2024" s="376" t="s">
        <v>29</v>
      </c>
      <c r="D2024" s="376" t="n">
        <v>1</v>
      </c>
      <c r="E2024" s="377" t="s">
        <v>2227</v>
      </c>
      <c r="F2024" s="89" t="n">
        <f aca="false">G2024*130</f>
        <v>5766</v>
      </c>
      <c r="G2024" s="378" t="n">
        <v>44.35</v>
      </c>
      <c r="H2024" s="379" t="n">
        <v>1</v>
      </c>
      <c r="I2024" s="380" t="s">
        <v>2243</v>
      </c>
      <c r="J2024" s="380"/>
      <c r="K2024" s="381" t="s">
        <v>2224</v>
      </c>
      <c r="L2024" s="382"/>
      <c r="M2024" s="383" t="n">
        <v>127</v>
      </c>
      <c r="N2024" s="384" t="n">
        <f aca="false">(D2024*G2024)*B2024</f>
        <v>0</v>
      </c>
    </row>
    <row r="2025" customFormat="false" ht="12.75" hidden="false" customHeight="false" outlineLevel="0" collapsed="false">
      <c r="A2025" s="76"/>
      <c r="B2025" s="163"/>
      <c r="C2025" s="141"/>
      <c r="D2025" s="235" t="n">
        <f aca="false">SUM(B2005:B2024)/2</f>
        <v>0</v>
      </c>
      <c r="E2025" s="141"/>
      <c r="F2025" s="89"/>
      <c r="G2025" s="83"/>
      <c r="H2025" s="224"/>
      <c r="I2025" s="225"/>
      <c r="J2025" s="141"/>
      <c r="K2025" s="102"/>
      <c r="L2025" s="227"/>
      <c r="M2025" s="144"/>
      <c r="N2025" s="145" t="s">
        <v>5</v>
      </c>
    </row>
    <row r="2026" customFormat="false" ht="15.75" hidden="false" customHeight="false" outlineLevel="0" collapsed="false">
      <c r="A2026" s="295"/>
      <c r="B2026" s="163"/>
      <c r="C2026" s="45"/>
      <c r="D2026" s="102"/>
      <c r="E2026" s="80"/>
      <c r="F2026" s="89"/>
      <c r="G2026" s="80"/>
      <c r="H2026" s="81"/>
      <c r="I2026" s="385" t="s">
        <v>2244</v>
      </c>
      <c r="J2026" s="385"/>
      <c r="K2026" s="386"/>
      <c r="L2026" s="77"/>
      <c r="M2026" s="83"/>
      <c r="N2026" s="84" t="s">
        <v>5</v>
      </c>
    </row>
    <row r="2027" s="45" customFormat="true" ht="18" hidden="false" customHeight="false" outlineLevel="0" collapsed="false">
      <c r="A2027" s="291" t="s">
        <v>2245</v>
      </c>
      <c r="B2027" s="163"/>
      <c r="C2027" s="141" t="s">
        <v>2246</v>
      </c>
      <c r="D2027" s="227"/>
      <c r="E2027" s="141"/>
      <c r="F2027" s="89"/>
      <c r="G2027" s="102"/>
      <c r="H2027" s="292"/>
      <c r="I2027" s="293"/>
      <c r="J2027" s="387" t="s">
        <v>2247</v>
      </c>
      <c r="K2027" s="387"/>
      <c r="L2027" s="141"/>
      <c r="M2027" s="388"/>
      <c r="N2027" s="145" t="s">
        <v>5</v>
      </c>
    </row>
    <row r="2028" s="45" customFormat="true" ht="12.75" hidden="false" customHeight="false" outlineLevel="0" collapsed="false">
      <c r="A2028" s="153"/>
      <c r="B2028" s="178"/>
      <c r="C2028" s="141"/>
      <c r="D2028" s="141"/>
      <c r="E2028" s="141"/>
      <c r="F2028" s="89"/>
      <c r="G2028" s="83"/>
      <c r="H2028" s="224"/>
      <c r="I2028" s="225"/>
      <c r="J2028" s="141"/>
      <c r="K2028" s="77" t="s">
        <v>2248</v>
      </c>
      <c r="L2028" s="227"/>
      <c r="M2028" s="388"/>
      <c r="N2028" s="145" t="s">
        <v>5</v>
      </c>
    </row>
    <row r="2029" customFormat="false" ht="12.75" hidden="false" customHeight="false" outlineLevel="0" collapsed="false">
      <c r="A2029" s="98" t="s">
        <v>2249</v>
      </c>
      <c r="B2029" s="109"/>
      <c r="C2029" s="118" t="s">
        <v>29</v>
      </c>
      <c r="D2029" s="118" t="n">
        <v>1</v>
      </c>
      <c r="E2029" s="153" t="n">
        <v>705</v>
      </c>
      <c r="F2029" s="89" t="n">
        <f aca="false">G2029*130</f>
        <v>45133</v>
      </c>
      <c r="G2029" s="119" t="n">
        <v>347.18</v>
      </c>
      <c r="H2029" s="113" t="n">
        <v>1</v>
      </c>
      <c r="I2029" s="114" t="s">
        <v>1891</v>
      </c>
      <c r="J2029" s="389"/>
      <c r="K2029" s="116" t="s">
        <v>2250</v>
      </c>
      <c r="L2029" s="132"/>
      <c r="M2029" s="96" t="n">
        <v>133</v>
      </c>
      <c r="N2029" s="139" t="n">
        <f aca="false">(D2029*G2029)*B2029</f>
        <v>0</v>
      </c>
    </row>
    <row r="2030" customFormat="false" ht="12.75" hidden="false" customHeight="false" outlineLevel="0" collapsed="false">
      <c r="A2030" s="98" t="s">
        <v>2251</v>
      </c>
      <c r="B2030" s="109"/>
      <c r="C2030" s="118" t="s">
        <v>29</v>
      </c>
      <c r="D2030" s="118" t="n">
        <v>1</v>
      </c>
      <c r="E2030" s="153" t="n">
        <v>700</v>
      </c>
      <c r="F2030" s="89" t="n">
        <f aca="false">G2030*130</f>
        <v>43499</v>
      </c>
      <c r="G2030" s="119" t="n">
        <v>334.61</v>
      </c>
      <c r="H2030" s="113" t="n">
        <v>1</v>
      </c>
      <c r="I2030" s="114" t="s">
        <v>1891</v>
      </c>
      <c r="J2030" s="389"/>
      <c r="K2030" s="116" t="s">
        <v>2252</v>
      </c>
      <c r="L2030" s="132"/>
      <c r="M2030" s="96" t="n">
        <v>133</v>
      </c>
      <c r="N2030" s="139" t="n">
        <f aca="false">(D2030*G2030)*B2030</f>
        <v>0</v>
      </c>
    </row>
    <row r="2031" customFormat="false" ht="12.75" hidden="false" customHeight="false" outlineLevel="0" collapsed="false">
      <c r="A2031" s="152" t="n">
        <v>80030</v>
      </c>
      <c r="B2031" s="109"/>
      <c r="C2031" s="118" t="s">
        <v>29</v>
      </c>
      <c r="D2031" s="110" t="n">
        <v>1</v>
      </c>
      <c r="E2031" s="111" t="n">
        <v>545</v>
      </c>
      <c r="F2031" s="89" t="n">
        <f aca="false">G2031*130</f>
        <v>58083</v>
      </c>
      <c r="G2031" s="112" t="n">
        <v>446.79</v>
      </c>
      <c r="H2031" s="113" t="n">
        <v>1</v>
      </c>
      <c r="I2031" s="114" t="s">
        <v>1891</v>
      </c>
      <c r="J2031" s="389"/>
      <c r="K2031" s="116" t="s">
        <v>2253</v>
      </c>
      <c r="L2031" s="117"/>
      <c r="M2031" s="96" t="n">
        <v>134</v>
      </c>
      <c r="N2031" s="139" t="n">
        <f aca="false">(D2031*G2031)*B2031</f>
        <v>0</v>
      </c>
    </row>
    <row r="2032" customFormat="false" ht="12.75" hidden="false" customHeight="false" outlineLevel="0" collapsed="false">
      <c r="A2032" s="85" t="s">
        <v>2254</v>
      </c>
      <c r="B2032" s="109"/>
      <c r="C2032" s="99" t="s">
        <v>29</v>
      </c>
      <c r="D2032" s="99" t="n">
        <v>1</v>
      </c>
      <c r="E2032" s="146" t="n">
        <v>540</v>
      </c>
      <c r="F2032" s="89" t="n">
        <f aca="false">G2032*130</f>
        <v>57249</v>
      </c>
      <c r="G2032" s="100" t="n">
        <v>440.38</v>
      </c>
      <c r="H2032" s="91" t="n">
        <v>1</v>
      </c>
      <c r="I2032" s="92" t="s">
        <v>1891</v>
      </c>
      <c r="J2032" s="357"/>
      <c r="K2032" s="94" t="s">
        <v>2255</v>
      </c>
      <c r="L2032" s="136"/>
      <c r="M2032" s="135" t="n">
        <v>134</v>
      </c>
      <c r="N2032" s="139" t="n">
        <f aca="false">(D2032*G2032)*B2032</f>
        <v>0</v>
      </c>
    </row>
    <row r="2033" customFormat="false" ht="12.75" hidden="false" customHeight="false" outlineLevel="0" collapsed="false">
      <c r="A2033" s="98" t="s">
        <v>2256</v>
      </c>
      <c r="B2033" s="109"/>
      <c r="C2033" s="99" t="s">
        <v>29</v>
      </c>
      <c r="D2033" s="99" t="n">
        <v>1</v>
      </c>
      <c r="E2033" s="146" t="n">
        <v>465</v>
      </c>
      <c r="F2033" s="89" t="n">
        <f aca="false">G2033*130</f>
        <v>61013</v>
      </c>
      <c r="G2033" s="100" t="n">
        <v>469.33</v>
      </c>
      <c r="H2033" s="91" t="n">
        <v>1</v>
      </c>
      <c r="I2033" s="92" t="s">
        <v>1891</v>
      </c>
      <c r="J2033" s="357"/>
      <c r="K2033" s="94" t="s">
        <v>2257</v>
      </c>
      <c r="L2033" s="136"/>
      <c r="M2033" s="135" t="n">
        <v>135</v>
      </c>
      <c r="N2033" s="139" t="n">
        <f aca="false">(D2033*G2033)*B2033</f>
        <v>0</v>
      </c>
    </row>
    <row r="2034" customFormat="false" ht="12.75" hidden="false" customHeight="false" outlineLevel="0" collapsed="false">
      <c r="A2034" s="152" t="n">
        <v>80033</v>
      </c>
      <c r="B2034" s="109"/>
      <c r="C2034" s="99" t="s">
        <v>29</v>
      </c>
      <c r="D2034" s="87" t="n">
        <v>1</v>
      </c>
      <c r="E2034" s="88" t="n">
        <v>510</v>
      </c>
      <c r="F2034" s="89" t="n">
        <f aca="false">G2034*130</f>
        <v>57489</v>
      </c>
      <c r="G2034" s="90" t="n">
        <v>442.22</v>
      </c>
      <c r="H2034" s="91" t="n">
        <v>1</v>
      </c>
      <c r="I2034" s="92" t="s">
        <v>1891</v>
      </c>
      <c r="J2034" s="357"/>
      <c r="K2034" s="94" t="s">
        <v>2258</v>
      </c>
      <c r="L2034" s="95"/>
      <c r="M2034" s="135" t="n">
        <v>135</v>
      </c>
      <c r="N2034" s="139" t="n">
        <f aca="false">(D2034*G2034)*B2034</f>
        <v>0</v>
      </c>
    </row>
    <row r="2035" customFormat="false" ht="12.75" hidden="false" customHeight="false" outlineLevel="0" collapsed="false">
      <c r="A2035" s="152" t="n">
        <v>80034</v>
      </c>
      <c r="B2035" s="109"/>
      <c r="C2035" s="99" t="s">
        <v>29</v>
      </c>
      <c r="D2035" s="87" t="n">
        <v>1</v>
      </c>
      <c r="E2035" s="88" t="n">
        <v>455</v>
      </c>
      <c r="F2035" s="89" t="n">
        <f aca="false">G2035*130</f>
        <v>65183</v>
      </c>
      <c r="G2035" s="90" t="n">
        <v>501.41</v>
      </c>
      <c r="H2035" s="91" t="n">
        <v>1</v>
      </c>
      <c r="I2035" s="92" t="s">
        <v>1891</v>
      </c>
      <c r="J2035" s="357"/>
      <c r="K2035" s="94" t="s">
        <v>2259</v>
      </c>
      <c r="L2035" s="95"/>
      <c r="M2035" s="135" t="n">
        <v>136</v>
      </c>
      <c r="N2035" s="139" t="n">
        <f aca="false">(D2035*G2035)*B2035</f>
        <v>0</v>
      </c>
    </row>
    <row r="2036" customFormat="false" ht="12.75" hidden="false" customHeight="false" outlineLevel="0" collapsed="false">
      <c r="A2036" s="98" t="s">
        <v>2260</v>
      </c>
      <c r="B2036" s="109"/>
      <c r="C2036" s="99" t="s">
        <v>29</v>
      </c>
      <c r="D2036" s="99" t="n">
        <v>1</v>
      </c>
      <c r="E2036" s="146" t="n">
        <v>465</v>
      </c>
      <c r="F2036" s="89" t="n">
        <f aca="false">G2036*130</f>
        <v>63188</v>
      </c>
      <c r="G2036" s="100" t="n">
        <v>486.06</v>
      </c>
      <c r="H2036" s="91" t="n">
        <v>1</v>
      </c>
      <c r="I2036" s="92" t="s">
        <v>1891</v>
      </c>
      <c r="J2036" s="357"/>
      <c r="K2036" s="94" t="s">
        <v>2261</v>
      </c>
      <c r="L2036" s="136"/>
      <c r="M2036" s="135" t="n">
        <v>136</v>
      </c>
      <c r="N2036" s="139" t="n">
        <f aca="false">(D2036*G2036)*B2036</f>
        <v>0</v>
      </c>
    </row>
    <row r="2037" customFormat="false" ht="12.75" hidden="false" customHeight="false" outlineLevel="0" collapsed="false">
      <c r="A2037" s="153"/>
      <c r="B2037" s="178"/>
      <c r="C2037" s="141"/>
      <c r="D2037" s="235" t="n">
        <f aca="false">SUM(B2029:B2036)*10</f>
        <v>0</v>
      </c>
      <c r="E2037" s="141"/>
      <c r="F2037" s="89" t="n">
        <f aca="false">G2037*130</f>
        <v>0</v>
      </c>
      <c r="G2037" s="83"/>
      <c r="H2037" s="224"/>
      <c r="I2037" s="225"/>
      <c r="J2037" s="141"/>
      <c r="K2037" s="77" t="s">
        <v>2262</v>
      </c>
      <c r="L2037" s="227"/>
      <c r="M2037" s="388"/>
      <c r="N2037" s="145" t="s">
        <v>5</v>
      </c>
    </row>
    <row r="2038" customFormat="false" ht="12.75" hidden="false" customHeight="false" outlineLevel="0" collapsed="false">
      <c r="A2038" s="152" t="n">
        <v>80060</v>
      </c>
      <c r="B2038" s="109"/>
      <c r="C2038" s="167" t="s">
        <v>29</v>
      </c>
      <c r="D2038" s="87" t="n">
        <v>1</v>
      </c>
      <c r="E2038" s="88" t="n">
        <v>670</v>
      </c>
      <c r="F2038" s="89" t="n">
        <f aca="false">G2038*130</f>
        <v>72519</v>
      </c>
      <c r="G2038" s="90" t="n">
        <v>557.84</v>
      </c>
      <c r="H2038" s="91" t="n">
        <v>1</v>
      </c>
      <c r="I2038" s="92" t="s">
        <v>1891</v>
      </c>
      <c r="J2038" s="357"/>
      <c r="K2038" s="94" t="s">
        <v>2263</v>
      </c>
      <c r="L2038" s="95"/>
      <c r="M2038" s="135" t="n">
        <v>137</v>
      </c>
      <c r="N2038" s="139" t="n">
        <f aca="false">(D2038*G2038)*B2038</f>
        <v>0</v>
      </c>
    </row>
    <row r="2039" customFormat="false" ht="12.75" hidden="false" customHeight="false" outlineLevel="0" collapsed="false">
      <c r="A2039" s="85" t="s">
        <v>2264</v>
      </c>
      <c r="B2039" s="109"/>
      <c r="C2039" s="149" t="s">
        <v>29</v>
      </c>
      <c r="D2039" s="99" t="n">
        <v>1</v>
      </c>
      <c r="E2039" s="146" t="n">
        <v>552</v>
      </c>
      <c r="F2039" s="89" t="n">
        <f aca="false">G2039*130</f>
        <v>66513</v>
      </c>
      <c r="G2039" s="100" t="n">
        <v>511.64</v>
      </c>
      <c r="H2039" s="91" t="n">
        <v>1</v>
      </c>
      <c r="I2039" s="92" t="s">
        <v>1891</v>
      </c>
      <c r="J2039" s="357"/>
      <c r="K2039" s="94" t="s">
        <v>2265</v>
      </c>
      <c r="L2039" s="136"/>
      <c r="M2039" s="135" t="n">
        <v>138</v>
      </c>
      <c r="N2039" s="139" t="n">
        <f aca="false">(D2039*G2039)*B2039</f>
        <v>0</v>
      </c>
    </row>
    <row r="2040" customFormat="false" ht="12.75" hidden="false" customHeight="false" outlineLevel="0" collapsed="false">
      <c r="A2040" s="98" t="s">
        <v>2266</v>
      </c>
      <c r="B2040" s="109"/>
      <c r="C2040" s="149" t="s">
        <v>29</v>
      </c>
      <c r="D2040" s="99" t="n">
        <v>1</v>
      </c>
      <c r="E2040" s="146" t="n">
        <v>482</v>
      </c>
      <c r="F2040" s="89" t="n">
        <f aca="false">G2040*130</f>
        <v>74079</v>
      </c>
      <c r="G2040" s="100" t="n">
        <v>569.84</v>
      </c>
      <c r="H2040" s="91" t="n">
        <v>1</v>
      </c>
      <c r="I2040" s="92" t="s">
        <v>1891</v>
      </c>
      <c r="J2040" s="357"/>
      <c r="K2040" s="94" t="s">
        <v>2267</v>
      </c>
      <c r="L2040" s="136"/>
      <c r="M2040" s="135" t="n">
        <v>138</v>
      </c>
      <c r="N2040" s="139" t="n">
        <f aca="false">(D2040*G2040)*B2040</f>
        <v>0</v>
      </c>
    </row>
    <row r="2041" customFormat="false" ht="12.75" hidden="false" customHeight="false" outlineLevel="0" collapsed="false">
      <c r="A2041" s="153"/>
      <c r="B2041" s="178"/>
      <c r="C2041" s="141"/>
      <c r="D2041" s="235" t="n">
        <f aca="false">SUM(B2038:B2040)*20</f>
        <v>0</v>
      </c>
      <c r="E2041" s="141"/>
      <c r="F2041" s="89" t="n">
        <f aca="false">G2041*130</f>
        <v>0</v>
      </c>
      <c r="G2041" s="83"/>
      <c r="H2041" s="224"/>
      <c r="I2041" s="225"/>
      <c r="J2041" s="141"/>
      <c r="K2041" s="390" t="s">
        <v>2268</v>
      </c>
      <c r="L2041" s="227"/>
      <c r="M2041" s="388"/>
      <c r="N2041" s="145" t="s">
        <v>5</v>
      </c>
    </row>
    <row r="2042" customFormat="false" ht="12.75" hidden="false" customHeight="false" outlineLevel="0" collapsed="false">
      <c r="A2042" s="152" t="n">
        <v>81011</v>
      </c>
      <c r="B2042" s="109"/>
      <c r="C2042" s="167" t="s">
        <v>29</v>
      </c>
      <c r="D2042" s="87" t="n">
        <v>6</v>
      </c>
      <c r="E2042" s="88" t="n">
        <v>18</v>
      </c>
      <c r="F2042" s="89" t="n">
        <f aca="false">G2042*130</f>
        <v>434</v>
      </c>
      <c r="G2042" s="90" t="n">
        <v>3.34</v>
      </c>
      <c r="H2042" s="91" t="n">
        <v>1</v>
      </c>
      <c r="I2042" s="92" t="s">
        <v>1891</v>
      </c>
      <c r="J2042" s="357"/>
      <c r="K2042" s="94" t="s">
        <v>2269</v>
      </c>
      <c r="L2042" s="95" t="s">
        <v>33</v>
      </c>
      <c r="M2042" s="135" t="n">
        <v>139</v>
      </c>
      <c r="N2042" s="139" t="n">
        <f aca="false">(D2042*G2042)*B2042</f>
        <v>0</v>
      </c>
    </row>
    <row r="2043" customFormat="false" ht="12.75" hidden="false" customHeight="false" outlineLevel="0" collapsed="false">
      <c r="A2043" s="85" t="s">
        <v>2270</v>
      </c>
      <c r="B2043" s="109"/>
      <c r="C2043" s="149" t="s">
        <v>29</v>
      </c>
      <c r="D2043" s="99" t="n">
        <v>6</v>
      </c>
      <c r="E2043" s="146" t="n">
        <v>30</v>
      </c>
      <c r="F2043" s="89" t="n">
        <f aca="false">G2043*130</f>
        <v>494</v>
      </c>
      <c r="G2043" s="100" t="n">
        <v>3.8</v>
      </c>
      <c r="H2043" s="91" t="n">
        <v>1</v>
      </c>
      <c r="I2043" s="92" t="s">
        <v>1891</v>
      </c>
      <c r="J2043" s="357"/>
      <c r="K2043" s="94" t="s">
        <v>2271</v>
      </c>
      <c r="L2043" s="136"/>
      <c r="M2043" s="135" t="n">
        <v>139</v>
      </c>
      <c r="N2043" s="139" t="n">
        <f aca="false">(D2043*G2043)*B2043</f>
        <v>0</v>
      </c>
    </row>
    <row r="2044" customFormat="false" ht="12.75" hidden="false" customHeight="false" outlineLevel="0" collapsed="false">
      <c r="A2044" s="98" t="s">
        <v>2272</v>
      </c>
      <c r="B2044" s="109"/>
      <c r="C2044" s="149" t="s">
        <v>29</v>
      </c>
      <c r="D2044" s="99" t="n">
        <v>6</v>
      </c>
      <c r="E2044" s="146" t="n">
        <v>25</v>
      </c>
      <c r="F2044" s="89" t="n">
        <f aca="false">G2044*130</f>
        <v>468</v>
      </c>
      <c r="G2044" s="100" t="n">
        <v>3.6</v>
      </c>
      <c r="H2044" s="91" t="n">
        <v>1</v>
      </c>
      <c r="I2044" s="92" t="s">
        <v>1891</v>
      </c>
      <c r="J2044" s="357"/>
      <c r="K2044" s="102" t="s">
        <v>2273</v>
      </c>
      <c r="L2044" s="136" t="s">
        <v>103</v>
      </c>
      <c r="M2044" s="135" t="n">
        <v>139</v>
      </c>
      <c r="N2044" s="139" t="n">
        <f aca="false">(D2044*G2044)*B2044</f>
        <v>0</v>
      </c>
    </row>
    <row r="2045" customFormat="false" ht="12.75" hidden="false" customHeight="false" outlineLevel="0" collapsed="false">
      <c r="A2045" s="148" t="s">
        <v>2274</v>
      </c>
      <c r="B2045" s="109"/>
      <c r="C2045" s="149" t="s">
        <v>29</v>
      </c>
      <c r="D2045" s="149" t="n">
        <v>6</v>
      </c>
      <c r="E2045" s="215" t="n">
        <v>30</v>
      </c>
      <c r="F2045" s="89" t="n">
        <f aca="false">G2045*130</f>
        <v>378</v>
      </c>
      <c r="G2045" s="169" t="n">
        <v>2.91</v>
      </c>
      <c r="H2045" s="91" t="n">
        <v>1</v>
      </c>
      <c r="I2045" s="92" t="s">
        <v>1891</v>
      </c>
      <c r="J2045" s="391"/>
      <c r="K2045" s="150" t="s">
        <v>2275</v>
      </c>
      <c r="L2045" s="171" t="s">
        <v>379</v>
      </c>
      <c r="M2045" s="135" t="n">
        <v>139</v>
      </c>
      <c r="N2045" s="139" t="n">
        <f aca="false">(D2045*G2045)*B2045</f>
        <v>0</v>
      </c>
    </row>
    <row r="2046" customFormat="false" ht="12.75" hidden="false" customHeight="false" outlineLevel="0" collapsed="false">
      <c r="A2046" s="148" t="s">
        <v>2276</v>
      </c>
      <c r="B2046" s="109"/>
      <c r="C2046" s="149" t="s">
        <v>29</v>
      </c>
      <c r="D2046" s="149" t="n">
        <v>6</v>
      </c>
      <c r="E2046" s="146" t="n">
        <v>25</v>
      </c>
      <c r="F2046" s="89" t="n">
        <f aca="false">G2046*130</f>
        <v>465</v>
      </c>
      <c r="G2046" s="100" t="n">
        <v>3.58</v>
      </c>
      <c r="H2046" s="182" t="n">
        <v>1</v>
      </c>
      <c r="I2046" s="183" t="s">
        <v>1891</v>
      </c>
      <c r="J2046" s="357"/>
      <c r="K2046" s="150" t="s">
        <v>2277</v>
      </c>
      <c r="L2046" s="171" t="s">
        <v>33</v>
      </c>
      <c r="M2046" s="135" t="n">
        <v>139</v>
      </c>
      <c r="N2046" s="139" t="n">
        <f aca="false">(D2046*G2046)*B2046</f>
        <v>0</v>
      </c>
    </row>
    <row r="2047" customFormat="false" ht="12.75" hidden="false" customHeight="false" outlineLevel="0" collapsed="false">
      <c r="A2047" s="295"/>
      <c r="B2047" s="140"/>
      <c r="C2047" s="141"/>
      <c r="D2047" s="235" t="n">
        <f aca="false">SUM(B2042:B2046)</f>
        <v>0</v>
      </c>
      <c r="E2047" s="392"/>
      <c r="F2047" s="89" t="n">
        <f aca="false">G2047*130</f>
        <v>0</v>
      </c>
      <c r="G2047" s="74"/>
      <c r="H2047" s="393"/>
      <c r="I2047" s="394"/>
      <c r="J2047" s="45"/>
      <c r="K2047" s="77" t="s">
        <v>2278</v>
      </c>
      <c r="L2047" s="77"/>
      <c r="M2047" s="83"/>
      <c r="N2047" s="84" t="s">
        <v>5</v>
      </c>
    </row>
    <row r="2048" customFormat="false" ht="12.75" hidden="false" customHeight="false" outlineLevel="0" collapsed="false">
      <c r="A2048" s="152" t="n">
        <v>80200</v>
      </c>
      <c r="B2048" s="109"/>
      <c r="C2048" s="167" t="s">
        <v>29</v>
      </c>
      <c r="D2048" s="87" t="n">
        <v>1</v>
      </c>
      <c r="E2048" s="88" t="n">
        <v>170</v>
      </c>
      <c r="F2048" s="89" t="n">
        <f aca="false">G2048*130</f>
        <v>119124</v>
      </c>
      <c r="G2048" s="90" t="n">
        <v>916.34</v>
      </c>
      <c r="H2048" s="91" t="n">
        <v>1</v>
      </c>
      <c r="I2048" s="92" t="s">
        <v>1891</v>
      </c>
      <c r="J2048" s="357"/>
      <c r="K2048" s="94" t="s">
        <v>2279</v>
      </c>
      <c r="L2048" s="95"/>
      <c r="M2048" s="135" t="n">
        <v>140</v>
      </c>
      <c r="N2048" s="139" t="n">
        <f aca="false">(D2048*G2048)*B2048</f>
        <v>0</v>
      </c>
    </row>
    <row r="2049" customFormat="false" ht="12.75" hidden="false" customHeight="false" outlineLevel="0" collapsed="false">
      <c r="A2049" s="85" t="s">
        <v>2280</v>
      </c>
      <c r="B2049" s="86"/>
      <c r="C2049" s="149" t="s">
        <v>29</v>
      </c>
      <c r="D2049" s="99" t="n">
        <v>1</v>
      </c>
      <c r="E2049" s="146" t="n">
        <v>150</v>
      </c>
      <c r="F2049" s="89" t="n">
        <f aca="false">G2049*130</f>
        <v>130514</v>
      </c>
      <c r="G2049" s="100" t="n">
        <v>1003.95</v>
      </c>
      <c r="H2049" s="91" t="n">
        <v>1</v>
      </c>
      <c r="I2049" s="92" t="s">
        <v>1891</v>
      </c>
      <c r="J2049" s="357"/>
      <c r="K2049" s="94" t="s">
        <v>2281</v>
      </c>
      <c r="L2049" s="136"/>
      <c r="M2049" s="135" t="n">
        <v>140</v>
      </c>
      <c r="N2049" s="139" t="n">
        <f aca="false">(D2049*G2049)*B2049</f>
        <v>0</v>
      </c>
    </row>
    <row r="2050" customFormat="false" ht="12.75" hidden="false" customHeight="false" outlineLevel="0" collapsed="false">
      <c r="A2050" s="98" t="s">
        <v>2282</v>
      </c>
      <c r="B2050" s="109"/>
      <c r="C2050" s="149" t="s">
        <v>29</v>
      </c>
      <c r="D2050" s="99" t="n">
        <v>1</v>
      </c>
      <c r="E2050" s="146" t="n">
        <v>180</v>
      </c>
      <c r="F2050" s="89" t="n">
        <f aca="false">G2050*130</f>
        <v>140384</v>
      </c>
      <c r="G2050" s="100" t="n">
        <v>1079.88</v>
      </c>
      <c r="H2050" s="91" t="n">
        <v>1</v>
      </c>
      <c r="I2050" s="92" t="s">
        <v>1891</v>
      </c>
      <c r="J2050" s="357"/>
      <c r="K2050" s="94" t="s">
        <v>2283</v>
      </c>
      <c r="L2050" s="136"/>
      <c r="M2050" s="135" t="n">
        <v>140</v>
      </c>
      <c r="N2050" s="139" t="n">
        <f aca="false">(D2050*G2050)*B2050</f>
        <v>0</v>
      </c>
    </row>
    <row r="2051" customFormat="false" ht="12.75" hidden="false" customHeight="false" outlineLevel="0" collapsed="false">
      <c r="A2051" s="153"/>
      <c r="B2051" s="178"/>
      <c r="C2051" s="141"/>
      <c r="D2051" s="235" t="n">
        <f aca="false">SUM(B2048:B2050)*10</f>
        <v>0</v>
      </c>
      <c r="E2051" s="141"/>
      <c r="F2051" s="89" t="n">
        <f aca="false">G2051*130</f>
        <v>0</v>
      </c>
      <c r="G2051" s="83"/>
      <c r="H2051" s="224"/>
      <c r="I2051" s="225"/>
      <c r="J2051" s="141"/>
      <c r="K2051" s="77" t="s">
        <v>2284</v>
      </c>
      <c r="L2051" s="227"/>
      <c r="M2051" s="388"/>
      <c r="N2051" s="145" t="s">
        <v>5</v>
      </c>
    </row>
    <row r="2052" customFormat="false" ht="12.75" hidden="false" customHeight="false" outlineLevel="0" collapsed="false">
      <c r="A2052" s="152" t="n">
        <v>80210</v>
      </c>
      <c r="B2052" s="86"/>
      <c r="C2052" s="167" t="s">
        <v>29</v>
      </c>
      <c r="D2052" s="87" t="n">
        <v>1</v>
      </c>
      <c r="E2052" s="88" t="n">
        <v>100</v>
      </c>
      <c r="F2052" s="89" t="n">
        <f aca="false">G2052*130</f>
        <v>79105</v>
      </c>
      <c r="G2052" s="90" t="n">
        <v>608.5</v>
      </c>
      <c r="H2052" s="91" t="n">
        <v>1</v>
      </c>
      <c r="I2052" s="92" t="s">
        <v>1891</v>
      </c>
      <c r="J2052" s="357"/>
      <c r="K2052" s="94" t="s">
        <v>2285</v>
      </c>
      <c r="L2052" s="95"/>
      <c r="M2052" s="135" t="n">
        <v>141</v>
      </c>
      <c r="N2052" s="139" t="n">
        <f aca="false">(D2052*G2052)*B2052</f>
        <v>0</v>
      </c>
    </row>
    <row r="2053" customFormat="false" ht="12.75" hidden="false" customHeight="false" outlineLevel="0" collapsed="false">
      <c r="A2053" s="85" t="s">
        <v>2286</v>
      </c>
      <c r="B2053" s="86"/>
      <c r="C2053" s="212" t="s">
        <v>29</v>
      </c>
      <c r="D2053" s="118" t="n">
        <v>1</v>
      </c>
      <c r="E2053" s="153" t="n">
        <v>100</v>
      </c>
      <c r="F2053" s="89" t="n">
        <f aca="false">G2053*130</f>
        <v>85898</v>
      </c>
      <c r="G2053" s="119" t="n">
        <v>660.75</v>
      </c>
      <c r="H2053" s="113" t="n">
        <v>1</v>
      </c>
      <c r="I2053" s="114" t="s">
        <v>1891</v>
      </c>
      <c r="J2053" s="389"/>
      <c r="K2053" s="116" t="s">
        <v>2287</v>
      </c>
      <c r="L2053" s="132"/>
      <c r="M2053" s="96" t="n">
        <v>141</v>
      </c>
      <c r="N2053" s="139" t="n">
        <f aca="false">(D2053*G2053)*B2053</f>
        <v>0</v>
      </c>
    </row>
    <row r="2054" customFormat="false" ht="12.75" hidden="false" customHeight="false" outlineLevel="0" collapsed="false">
      <c r="A2054" s="98" t="s">
        <v>2288</v>
      </c>
      <c r="B2054" s="109"/>
      <c r="C2054" s="149" t="s">
        <v>29</v>
      </c>
      <c r="D2054" s="99" t="n">
        <v>1</v>
      </c>
      <c r="E2054" s="146" t="n">
        <v>100</v>
      </c>
      <c r="F2054" s="89" t="n">
        <f aca="false">G2054*130</f>
        <v>80174</v>
      </c>
      <c r="G2054" s="100" t="n">
        <v>616.72</v>
      </c>
      <c r="H2054" s="91" t="n">
        <v>1</v>
      </c>
      <c r="I2054" s="92" t="s">
        <v>1891</v>
      </c>
      <c r="J2054" s="357"/>
      <c r="K2054" s="94" t="s">
        <v>2289</v>
      </c>
      <c r="L2054" s="136"/>
      <c r="M2054" s="135" t="n">
        <v>141</v>
      </c>
      <c r="N2054" s="139" t="n">
        <f aca="false">(D2054*G2054)*B2054</f>
        <v>0</v>
      </c>
    </row>
    <row r="2055" customFormat="false" ht="12.75" hidden="false" customHeight="false" outlineLevel="0" collapsed="false">
      <c r="A2055" s="98" t="s">
        <v>2290</v>
      </c>
      <c r="B2055" s="109"/>
      <c r="C2055" s="149" t="s">
        <v>29</v>
      </c>
      <c r="D2055" s="99" t="n">
        <v>1</v>
      </c>
      <c r="E2055" s="146" t="n">
        <v>100</v>
      </c>
      <c r="F2055" s="89" t="n">
        <f aca="false">G2055*130</f>
        <v>72940</v>
      </c>
      <c r="G2055" s="100" t="n">
        <v>561.08</v>
      </c>
      <c r="H2055" s="91" t="n">
        <v>1</v>
      </c>
      <c r="I2055" s="92" t="s">
        <v>1891</v>
      </c>
      <c r="J2055" s="357"/>
      <c r="K2055" s="94" t="s">
        <v>2291</v>
      </c>
      <c r="L2055" s="136"/>
      <c r="M2055" s="135" t="n">
        <v>141</v>
      </c>
      <c r="N2055" s="139" t="n">
        <f aca="false">(D2055*G2055)*B2055</f>
        <v>0</v>
      </c>
    </row>
    <row r="2056" customFormat="false" ht="12.75" hidden="false" customHeight="false" outlineLevel="0" collapsed="false">
      <c r="A2056" s="153"/>
      <c r="B2056" s="178"/>
      <c r="C2056" s="141"/>
      <c r="D2056" s="235" t="n">
        <f aca="false">SUM(B2052:B2055)*4.44</f>
        <v>0</v>
      </c>
      <c r="E2056" s="141"/>
      <c r="F2056" s="89" t="n">
        <f aca="false">G2056*130</f>
        <v>0</v>
      </c>
      <c r="G2056" s="83"/>
      <c r="H2056" s="224"/>
      <c r="I2056" s="225"/>
      <c r="J2056" s="141"/>
      <c r="K2056" s="77" t="s">
        <v>2292</v>
      </c>
      <c r="L2056" s="227"/>
      <c r="M2056" s="388"/>
      <c r="N2056" s="145" t="s">
        <v>5</v>
      </c>
    </row>
    <row r="2057" customFormat="false" ht="12.75" hidden="false" customHeight="false" outlineLevel="0" collapsed="false">
      <c r="A2057" s="152" t="n">
        <v>80250</v>
      </c>
      <c r="B2057" s="109"/>
      <c r="C2057" s="167" t="s">
        <v>29</v>
      </c>
      <c r="D2057" s="87" t="n">
        <v>1</v>
      </c>
      <c r="E2057" s="88" t="n">
        <v>2260</v>
      </c>
      <c r="F2057" s="89" t="n">
        <f aca="false">G2057*130</f>
        <v>219886</v>
      </c>
      <c r="G2057" s="90" t="n">
        <v>1691.43</v>
      </c>
      <c r="H2057" s="91" t="n">
        <v>1</v>
      </c>
      <c r="I2057" s="92" t="s">
        <v>1891</v>
      </c>
      <c r="J2057" s="357"/>
      <c r="K2057" s="94" t="s">
        <v>2293</v>
      </c>
      <c r="L2057" s="95"/>
      <c r="M2057" s="135" t="n">
        <v>142</v>
      </c>
      <c r="N2057" s="139" t="n">
        <f aca="false">(D2057*G2057)*B2057</f>
        <v>0</v>
      </c>
    </row>
    <row r="2058" customFormat="false" ht="12.75" hidden="false" customHeight="false" outlineLevel="0" collapsed="false">
      <c r="A2058" s="85" t="s">
        <v>2294</v>
      </c>
      <c r="B2058" s="109"/>
      <c r="C2058" s="149" t="s">
        <v>29</v>
      </c>
      <c r="D2058" s="99" t="n">
        <v>1</v>
      </c>
      <c r="E2058" s="146" t="n">
        <v>1920</v>
      </c>
      <c r="F2058" s="89" t="n">
        <f aca="false">G2058*130</f>
        <v>200481</v>
      </c>
      <c r="G2058" s="100" t="n">
        <v>1542.16</v>
      </c>
      <c r="H2058" s="91" t="n">
        <v>1</v>
      </c>
      <c r="I2058" s="92" t="s">
        <v>1891</v>
      </c>
      <c r="J2058" s="357"/>
      <c r="K2058" s="94" t="s">
        <v>2295</v>
      </c>
      <c r="L2058" s="136"/>
      <c r="M2058" s="135" t="n">
        <v>143</v>
      </c>
      <c r="N2058" s="139" t="n">
        <f aca="false">(D2058*G2058)*B2058</f>
        <v>0</v>
      </c>
    </row>
    <row r="2059" customFormat="false" ht="12.75" hidden="false" customHeight="false" outlineLevel="0" collapsed="false">
      <c r="A2059" s="98" t="s">
        <v>2296</v>
      </c>
      <c r="B2059" s="109"/>
      <c r="C2059" s="149" t="s">
        <v>29</v>
      </c>
      <c r="D2059" s="99" t="n">
        <v>1</v>
      </c>
      <c r="E2059" s="146" t="n">
        <v>1820</v>
      </c>
      <c r="F2059" s="89" t="n">
        <f aca="false">G2059*130</f>
        <v>246711</v>
      </c>
      <c r="G2059" s="100" t="n">
        <v>1897.78</v>
      </c>
      <c r="H2059" s="91" t="n">
        <v>1</v>
      </c>
      <c r="I2059" s="92" t="s">
        <v>1891</v>
      </c>
      <c r="J2059" s="357"/>
      <c r="K2059" s="94" t="s">
        <v>2297</v>
      </c>
      <c r="L2059" s="136"/>
      <c r="M2059" s="135" t="n">
        <v>143</v>
      </c>
      <c r="N2059" s="139" t="n">
        <f aca="false">(D2059*G2059)*B2059</f>
        <v>0</v>
      </c>
    </row>
    <row r="2060" customFormat="false" ht="12.75" hidden="false" customHeight="false" outlineLevel="0" collapsed="false">
      <c r="A2060" s="76"/>
      <c r="B2060" s="78"/>
      <c r="C2060" s="78"/>
      <c r="D2060" s="235" t="n">
        <f aca="false">SUM(B2057:B2059)*35</f>
        <v>0</v>
      </c>
      <c r="E2060" s="77"/>
      <c r="F2060" s="89" t="n">
        <f aca="false">G2060*130</f>
        <v>0</v>
      </c>
      <c r="G2060" s="80"/>
      <c r="H2060" s="81"/>
      <c r="I2060" s="82"/>
      <c r="J2060" s="77"/>
      <c r="K2060" s="77" t="s">
        <v>2298</v>
      </c>
      <c r="L2060" s="77"/>
      <c r="M2060" s="83"/>
      <c r="N2060" s="84" t="s">
        <v>5</v>
      </c>
    </row>
    <row r="2061" customFormat="false" ht="12.75" hidden="false" customHeight="false" outlineLevel="0" collapsed="false">
      <c r="A2061" s="85" t="s">
        <v>2299</v>
      </c>
      <c r="B2061" s="156"/>
      <c r="C2061" s="149" t="s">
        <v>29</v>
      </c>
      <c r="D2061" s="99" t="n">
        <v>1</v>
      </c>
      <c r="E2061" s="146" t="n">
        <v>100</v>
      </c>
      <c r="F2061" s="89" t="n">
        <f aca="false">G2061*130</f>
        <v>42060</v>
      </c>
      <c r="G2061" s="100" t="n">
        <v>323.54</v>
      </c>
      <c r="H2061" s="91" t="n">
        <v>1</v>
      </c>
      <c r="I2061" s="92" t="s">
        <v>1891</v>
      </c>
      <c r="J2061" s="357"/>
      <c r="K2061" s="94" t="s">
        <v>2300</v>
      </c>
      <c r="L2061" s="136"/>
      <c r="M2061" s="135" t="n">
        <v>144</v>
      </c>
      <c r="N2061" s="139" t="n">
        <f aca="false">(D2061*G2061)*B2061</f>
        <v>0</v>
      </c>
    </row>
    <row r="2062" customFormat="false" ht="12.75" hidden="false" customHeight="false" outlineLevel="0" collapsed="false">
      <c r="A2062" s="85" t="s">
        <v>2301</v>
      </c>
      <c r="B2062" s="156"/>
      <c r="C2062" s="149" t="s">
        <v>29</v>
      </c>
      <c r="D2062" s="99" t="n">
        <v>1</v>
      </c>
      <c r="E2062" s="146" t="n">
        <v>20</v>
      </c>
      <c r="F2062" s="89" t="n">
        <f aca="false">G2062*130</f>
        <v>8849</v>
      </c>
      <c r="G2062" s="100" t="n">
        <v>68.07</v>
      </c>
      <c r="H2062" s="91" t="n">
        <v>1</v>
      </c>
      <c r="I2062" s="92" t="s">
        <v>1891</v>
      </c>
      <c r="J2062" s="357"/>
      <c r="K2062" s="94" t="s">
        <v>2302</v>
      </c>
      <c r="L2062" s="136"/>
      <c r="M2062" s="135" t="n">
        <v>144</v>
      </c>
      <c r="N2062" s="139" t="n">
        <f aca="false">(D2062*G2062)*B2062</f>
        <v>0</v>
      </c>
    </row>
    <row r="2063" customFormat="false" ht="12.75" hidden="false" customHeight="false" outlineLevel="0" collapsed="false">
      <c r="A2063" s="153"/>
      <c r="B2063" s="178"/>
      <c r="C2063" s="178"/>
      <c r="D2063" s="178"/>
      <c r="E2063" s="141"/>
      <c r="F2063" s="89" t="n">
        <f aca="false">G2063*130</f>
        <v>0</v>
      </c>
      <c r="G2063" s="83"/>
      <c r="H2063" s="224"/>
      <c r="I2063" s="225"/>
      <c r="J2063" s="141"/>
      <c r="K2063" s="77" t="s">
        <v>2303</v>
      </c>
      <c r="L2063" s="227"/>
      <c r="M2063" s="388"/>
      <c r="N2063" s="145" t="s">
        <v>5</v>
      </c>
    </row>
    <row r="2064" customFormat="false" ht="12.75" hidden="false" customHeight="false" outlineLevel="0" collapsed="false">
      <c r="A2064" s="152" t="n">
        <v>900071</v>
      </c>
      <c r="B2064" s="109"/>
      <c r="C2064" s="167" t="s">
        <v>29</v>
      </c>
      <c r="D2064" s="87" t="n">
        <v>1</v>
      </c>
      <c r="E2064" s="88" t="n">
        <v>460</v>
      </c>
      <c r="F2064" s="89" t="n">
        <f aca="false">G2064*130</f>
        <v>52075</v>
      </c>
      <c r="G2064" s="90" t="n">
        <v>400.58</v>
      </c>
      <c r="H2064" s="91" t="n">
        <v>1</v>
      </c>
      <c r="I2064" s="92" t="s">
        <v>1891</v>
      </c>
      <c r="J2064" s="357"/>
      <c r="K2064" s="94" t="s">
        <v>2304</v>
      </c>
      <c r="L2064" s="95"/>
      <c r="M2064" s="135" t="n">
        <v>145</v>
      </c>
      <c r="N2064" s="139" t="n">
        <f aca="false">(D2064*G2064)*B2064</f>
        <v>0</v>
      </c>
    </row>
    <row r="2065" customFormat="false" ht="12.75" hidden="false" customHeight="false" outlineLevel="0" collapsed="false">
      <c r="A2065" s="85" t="s">
        <v>2305</v>
      </c>
      <c r="B2065" s="109"/>
      <c r="C2065" s="149" t="s">
        <v>29</v>
      </c>
      <c r="D2065" s="99" t="n">
        <v>1</v>
      </c>
      <c r="E2065" s="146" t="n">
        <v>470</v>
      </c>
      <c r="F2065" s="89" t="n">
        <f aca="false">G2065*130</f>
        <v>55600</v>
      </c>
      <c r="G2065" s="100" t="n">
        <v>427.69</v>
      </c>
      <c r="H2065" s="91" t="n">
        <v>1</v>
      </c>
      <c r="I2065" s="92" t="s">
        <v>1891</v>
      </c>
      <c r="J2065" s="357"/>
      <c r="K2065" s="94" t="s">
        <v>2306</v>
      </c>
      <c r="L2065" s="136"/>
      <c r="M2065" s="135" t="n">
        <v>145</v>
      </c>
      <c r="N2065" s="139" t="n">
        <f aca="false">(D2065*G2065)*B2065</f>
        <v>0</v>
      </c>
    </row>
    <row r="2066" customFormat="false" ht="12.75" hidden="false" customHeight="false" outlineLevel="0" collapsed="false">
      <c r="A2066" s="160" t="n">
        <v>900075</v>
      </c>
      <c r="B2066" s="109"/>
      <c r="C2066" s="149" t="s">
        <v>29</v>
      </c>
      <c r="D2066" s="99" t="n">
        <v>1</v>
      </c>
      <c r="E2066" s="146" t="n">
        <v>245</v>
      </c>
      <c r="F2066" s="89" t="n">
        <f aca="false">G2066*130</f>
        <v>30706</v>
      </c>
      <c r="G2066" s="100" t="n">
        <v>236.2</v>
      </c>
      <c r="H2066" s="91" t="n">
        <v>1</v>
      </c>
      <c r="I2066" s="92" t="s">
        <v>1891</v>
      </c>
      <c r="J2066" s="357"/>
      <c r="K2066" s="94" t="s">
        <v>2307</v>
      </c>
      <c r="L2066" s="136"/>
      <c r="M2066" s="135" t="n">
        <v>146</v>
      </c>
      <c r="N2066" s="139" t="n">
        <f aca="false">(D2066*G2066)*B2066</f>
        <v>0</v>
      </c>
    </row>
    <row r="2067" customFormat="false" ht="12.75" hidden="false" customHeight="false" outlineLevel="0" collapsed="false">
      <c r="A2067" s="85" t="s">
        <v>2308</v>
      </c>
      <c r="B2067" s="109"/>
      <c r="C2067" s="167" t="s">
        <v>29</v>
      </c>
      <c r="D2067" s="87" t="n">
        <v>1</v>
      </c>
      <c r="E2067" s="88" t="n">
        <v>253</v>
      </c>
      <c r="F2067" s="89" t="n">
        <f aca="false">G2067*130</f>
        <v>32612</v>
      </c>
      <c r="G2067" s="90" t="n">
        <v>250.86</v>
      </c>
      <c r="H2067" s="91" t="n">
        <v>1</v>
      </c>
      <c r="I2067" s="92" t="s">
        <v>1891</v>
      </c>
      <c r="J2067" s="357"/>
      <c r="K2067" s="94" t="s">
        <v>2309</v>
      </c>
      <c r="L2067" s="95"/>
      <c r="M2067" s="135" t="n">
        <v>146</v>
      </c>
      <c r="N2067" s="139" t="n">
        <f aca="false">(D2067*G2067)*B2067</f>
        <v>0</v>
      </c>
    </row>
    <row r="2068" customFormat="false" ht="12.75" hidden="false" customHeight="false" outlineLevel="0" collapsed="false">
      <c r="A2068" s="85" t="s">
        <v>2310</v>
      </c>
      <c r="B2068" s="109"/>
      <c r="C2068" s="149" t="s">
        <v>29</v>
      </c>
      <c r="D2068" s="99" t="n">
        <v>1</v>
      </c>
      <c r="E2068" s="146" t="n">
        <v>585</v>
      </c>
      <c r="F2068" s="89" t="n">
        <f aca="false">G2068*130</f>
        <v>72008</v>
      </c>
      <c r="G2068" s="100" t="n">
        <v>553.91</v>
      </c>
      <c r="H2068" s="91" t="n">
        <v>1</v>
      </c>
      <c r="I2068" s="92" t="s">
        <v>1891</v>
      </c>
      <c r="J2068" s="357"/>
      <c r="K2068" s="94" t="s">
        <v>2311</v>
      </c>
      <c r="L2068" s="136"/>
      <c r="M2068" s="135" t="n">
        <v>147</v>
      </c>
      <c r="N2068" s="139" t="n">
        <f aca="false">(D2068*G2068)*B2068</f>
        <v>0</v>
      </c>
    </row>
    <row r="2069" customFormat="false" ht="12.75" hidden="false" customHeight="false" outlineLevel="0" collapsed="false">
      <c r="A2069" s="76"/>
      <c r="B2069" s="78"/>
      <c r="C2069" s="78"/>
      <c r="D2069" s="78"/>
      <c r="E2069" s="77"/>
      <c r="F2069" s="89" t="n">
        <f aca="false">G2069*130</f>
        <v>0</v>
      </c>
      <c r="G2069" s="80"/>
      <c r="H2069" s="81"/>
      <c r="I2069" s="82"/>
      <c r="J2069" s="77"/>
      <c r="K2069" s="77" t="s">
        <v>2312</v>
      </c>
      <c r="L2069" s="77"/>
      <c r="M2069" s="83"/>
      <c r="N2069" s="84" t="s">
        <v>5</v>
      </c>
    </row>
    <row r="2070" customFormat="false" ht="12.75" hidden="false" customHeight="false" outlineLevel="0" collapsed="false">
      <c r="A2070" s="98" t="s">
        <v>2313</v>
      </c>
      <c r="B2070" s="109"/>
      <c r="C2070" s="149" t="s">
        <v>29</v>
      </c>
      <c r="D2070" s="99" t="n">
        <v>1</v>
      </c>
      <c r="E2070" s="146" t="n">
        <v>210</v>
      </c>
      <c r="F2070" s="89" t="n">
        <f aca="false">G2070*130</f>
        <v>30879</v>
      </c>
      <c r="G2070" s="100" t="n">
        <v>237.53</v>
      </c>
      <c r="H2070" s="91" t="n">
        <v>1</v>
      </c>
      <c r="I2070" s="92" t="s">
        <v>1891</v>
      </c>
      <c r="J2070" s="357"/>
      <c r="K2070" s="94" t="s">
        <v>2314</v>
      </c>
      <c r="L2070" s="136"/>
      <c r="M2070" s="135" t="n">
        <v>148</v>
      </c>
      <c r="N2070" s="139" t="n">
        <f aca="false">(D2070*G2070)*B2070</f>
        <v>0</v>
      </c>
    </row>
    <row r="2071" customFormat="false" ht="12.75" hidden="false" customHeight="false" outlineLevel="0" collapsed="false">
      <c r="A2071" s="152" t="n">
        <v>900022</v>
      </c>
      <c r="B2071" s="109"/>
      <c r="C2071" s="167" t="s">
        <v>29</v>
      </c>
      <c r="D2071" s="87" t="n">
        <v>1</v>
      </c>
      <c r="E2071" s="88" t="n">
        <v>210</v>
      </c>
      <c r="F2071" s="89" t="n">
        <f aca="false">G2071*130</f>
        <v>30986</v>
      </c>
      <c r="G2071" s="90" t="n">
        <v>238.35</v>
      </c>
      <c r="H2071" s="91" t="n">
        <v>1</v>
      </c>
      <c r="I2071" s="92" t="s">
        <v>1891</v>
      </c>
      <c r="J2071" s="357"/>
      <c r="K2071" s="94" t="s">
        <v>2315</v>
      </c>
      <c r="L2071" s="95"/>
      <c r="M2071" s="135" t="n">
        <v>149</v>
      </c>
      <c r="N2071" s="139" t="n">
        <f aca="false">(D2071*G2071)*B2071</f>
        <v>0</v>
      </c>
    </row>
    <row r="2072" customFormat="false" ht="12.75" hidden="false" customHeight="false" outlineLevel="0" collapsed="false">
      <c r="A2072" s="85" t="s">
        <v>2316</v>
      </c>
      <c r="B2072" s="109"/>
      <c r="C2072" s="149" t="s">
        <v>29</v>
      </c>
      <c r="D2072" s="99" t="n">
        <v>1</v>
      </c>
      <c r="E2072" s="146" t="n">
        <v>210</v>
      </c>
      <c r="F2072" s="89" t="n">
        <f aca="false">G2072*130</f>
        <v>31261</v>
      </c>
      <c r="G2072" s="100" t="n">
        <v>240.47</v>
      </c>
      <c r="H2072" s="91" t="n">
        <v>1</v>
      </c>
      <c r="I2072" s="92" t="s">
        <v>1891</v>
      </c>
      <c r="J2072" s="357"/>
      <c r="K2072" s="94" t="s">
        <v>2317</v>
      </c>
      <c r="L2072" s="136"/>
      <c r="M2072" s="135" t="n">
        <v>149</v>
      </c>
      <c r="N2072" s="139" t="n">
        <f aca="false">(D2072*G2072)*B2072</f>
        <v>0</v>
      </c>
    </row>
    <row r="2073" customFormat="false" ht="12.75" hidden="false" customHeight="false" outlineLevel="0" collapsed="false">
      <c r="A2073" s="153"/>
      <c r="B2073" s="178"/>
      <c r="C2073" s="141"/>
      <c r="D2073" s="235" t="n">
        <f aca="false">(SUM(B2061,B2070:B2072)*5)+(SUM(B2064:B2067)*10)+(SUM(B2068)*20)+B2062</f>
        <v>0</v>
      </c>
      <c r="E2073" s="141"/>
      <c r="F2073" s="89" t="n">
        <f aca="false">G2073*130</f>
        <v>0</v>
      </c>
      <c r="G2073" s="83"/>
      <c r="H2073" s="224"/>
      <c r="I2073" s="225"/>
      <c r="J2073" s="141"/>
      <c r="K2073" s="77" t="s">
        <v>2318</v>
      </c>
      <c r="L2073" s="227"/>
      <c r="M2073" s="388"/>
      <c r="N2073" s="145" t="s">
        <v>5</v>
      </c>
    </row>
    <row r="2074" customFormat="false" ht="12.75" hidden="false" customHeight="false" outlineLevel="0" collapsed="false">
      <c r="A2074" s="98" t="s">
        <v>2319</v>
      </c>
      <c r="B2074" s="395"/>
      <c r="C2074" s="99" t="s">
        <v>29</v>
      </c>
      <c r="D2074" s="99" t="n">
        <v>12</v>
      </c>
      <c r="E2074" s="99" t="n">
        <v>25</v>
      </c>
      <c r="F2074" s="89" t="n">
        <f aca="false">G2074*130</f>
        <v>326</v>
      </c>
      <c r="G2074" s="90" t="n">
        <v>2.51</v>
      </c>
      <c r="H2074" s="91" t="n">
        <v>1</v>
      </c>
      <c r="I2074" s="92" t="s">
        <v>1891</v>
      </c>
      <c r="J2074" s="101"/>
      <c r="K2074" s="163" t="s">
        <v>2320</v>
      </c>
      <c r="L2074" s="136" t="s">
        <v>33</v>
      </c>
      <c r="M2074" s="166" t="n">
        <v>150</v>
      </c>
      <c r="N2074" s="139" t="n">
        <f aca="false">(D2074*G2074)*B2074</f>
        <v>0</v>
      </c>
    </row>
    <row r="2075" customFormat="false" ht="12.75" hidden="false" customHeight="false" outlineLevel="0" collapsed="false">
      <c r="A2075" s="98" t="s">
        <v>2321</v>
      </c>
      <c r="B2075" s="395"/>
      <c r="C2075" s="99" t="s">
        <v>29</v>
      </c>
      <c r="D2075" s="99" t="n">
        <v>12</v>
      </c>
      <c r="E2075" s="99" t="n">
        <v>25</v>
      </c>
      <c r="F2075" s="89" t="n">
        <f aca="false">G2075*130</f>
        <v>382</v>
      </c>
      <c r="G2075" s="90" t="n">
        <v>2.94</v>
      </c>
      <c r="H2075" s="91" t="n">
        <v>1</v>
      </c>
      <c r="I2075" s="92" t="s">
        <v>1891</v>
      </c>
      <c r="J2075" s="101"/>
      <c r="K2075" s="163" t="s">
        <v>2322</v>
      </c>
      <c r="L2075" s="136" t="s">
        <v>33</v>
      </c>
      <c r="M2075" s="166" t="n">
        <v>150</v>
      </c>
      <c r="N2075" s="139" t="n">
        <f aca="false">(D2075*G2075)*B2075</f>
        <v>0</v>
      </c>
    </row>
    <row r="2076" customFormat="false" ht="12.75" hidden="false" customHeight="false" outlineLevel="0" collapsed="false">
      <c r="A2076" s="98" t="s">
        <v>2323</v>
      </c>
      <c r="B2076" s="395"/>
      <c r="C2076" s="99" t="s">
        <v>29</v>
      </c>
      <c r="D2076" s="99" t="n">
        <v>12</v>
      </c>
      <c r="E2076" s="99" t="n">
        <v>25</v>
      </c>
      <c r="F2076" s="89" t="n">
        <f aca="false">G2076*130</f>
        <v>326</v>
      </c>
      <c r="G2076" s="90" t="n">
        <v>2.51</v>
      </c>
      <c r="H2076" s="91" t="n">
        <v>1</v>
      </c>
      <c r="I2076" s="92" t="s">
        <v>1891</v>
      </c>
      <c r="J2076" s="101"/>
      <c r="K2076" s="163" t="s">
        <v>2324</v>
      </c>
      <c r="L2076" s="136" t="s">
        <v>33</v>
      </c>
      <c r="M2076" s="166" t="n">
        <v>150</v>
      </c>
      <c r="N2076" s="139" t="n">
        <f aca="false">(D2076*G2076)*B2076</f>
        <v>0</v>
      </c>
    </row>
    <row r="2077" customFormat="false" ht="12.75" hidden="false" customHeight="false" outlineLevel="0" collapsed="false">
      <c r="A2077" s="98" t="s">
        <v>2325</v>
      </c>
      <c r="B2077" s="395"/>
      <c r="C2077" s="99" t="s">
        <v>29</v>
      </c>
      <c r="D2077" s="99" t="n">
        <v>12</v>
      </c>
      <c r="E2077" s="99" t="n">
        <v>25</v>
      </c>
      <c r="F2077" s="89" t="n">
        <f aca="false">G2077*130</f>
        <v>373</v>
      </c>
      <c r="G2077" s="90" t="n">
        <v>2.87</v>
      </c>
      <c r="H2077" s="91" t="n">
        <v>1</v>
      </c>
      <c r="I2077" s="92" t="s">
        <v>1891</v>
      </c>
      <c r="J2077" s="101"/>
      <c r="K2077" s="163" t="s">
        <v>2326</v>
      </c>
      <c r="L2077" s="136" t="s">
        <v>33</v>
      </c>
      <c r="M2077" s="166" t="n">
        <v>150</v>
      </c>
      <c r="N2077" s="139" t="n">
        <f aca="false">(D2077*G2077)*B2077</f>
        <v>0</v>
      </c>
    </row>
    <row r="2078" customFormat="false" ht="12.75" hidden="false" customHeight="false" outlineLevel="0" collapsed="false">
      <c r="A2078" s="98" t="s">
        <v>2327</v>
      </c>
      <c r="B2078" s="395"/>
      <c r="C2078" s="99" t="s">
        <v>29</v>
      </c>
      <c r="D2078" s="99" t="n">
        <v>12</v>
      </c>
      <c r="E2078" s="99" t="n">
        <v>25</v>
      </c>
      <c r="F2078" s="89" t="n">
        <f aca="false">G2078*130</f>
        <v>326</v>
      </c>
      <c r="G2078" s="90" t="n">
        <v>2.51</v>
      </c>
      <c r="H2078" s="91" t="n">
        <v>1</v>
      </c>
      <c r="I2078" s="92" t="s">
        <v>1891</v>
      </c>
      <c r="J2078" s="101"/>
      <c r="K2078" s="163" t="s">
        <v>2328</v>
      </c>
      <c r="L2078" s="136" t="s">
        <v>103</v>
      </c>
      <c r="M2078" s="166" t="n">
        <v>150</v>
      </c>
      <c r="N2078" s="139" t="n">
        <f aca="false">(D2078*G2078)*B2078</f>
        <v>0</v>
      </c>
    </row>
    <row r="2079" customFormat="false" ht="12.75" hidden="false" customHeight="false" outlineLevel="0" collapsed="false">
      <c r="A2079" s="98" t="s">
        <v>2329</v>
      </c>
      <c r="B2079" s="395"/>
      <c r="C2079" s="99" t="s">
        <v>29</v>
      </c>
      <c r="D2079" s="99" t="n">
        <v>12</v>
      </c>
      <c r="E2079" s="99" t="n">
        <v>25</v>
      </c>
      <c r="F2079" s="89" t="n">
        <f aca="false">G2079*130</f>
        <v>437</v>
      </c>
      <c r="G2079" s="90" t="n">
        <v>3.36</v>
      </c>
      <c r="H2079" s="91" t="n">
        <v>1</v>
      </c>
      <c r="I2079" s="92" t="s">
        <v>1891</v>
      </c>
      <c r="J2079" s="101"/>
      <c r="K2079" s="163" t="s">
        <v>2330</v>
      </c>
      <c r="L2079" s="136" t="s">
        <v>103</v>
      </c>
      <c r="M2079" s="166" t="n">
        <v>150</v>
      </c>
      <c r="N2079" s="139" t="n">
        <f aca="false">(D2079*G2079)*B2079</f>
        <v>0</v>
      </c>
    </row>
    <row r="2080" customFormat="false" ht="12.75" hidden="false" customHeight="false" outlineLevel="0" collapsed="false">
      <c r="A2080" s="153"/>
      <c r="B2080" s="178"/>
      <c r="C2080" s="178"/>
      <c r="D2080" s="178"/>
      <c r="E2080" s="141"/>
      <c r="F2080" s="89" t="n">
        <f aca="false">G2080*130</f>
        <v>0</v>
      </c>
      <c r="G2080" s="83"/>
      <c r="H2080" s="224"/>
      <c r="I2080" s="225"/>
      <c r="J2080" s="141"/>
      <c r="K2080" s="77" t="s">
        <v>2331</v>
      </c>
      <c r="L2080" s="227"/>
      <c r="M2080" s="388"/>
      <c r="N2080" s="145" t="s">
        <v>5</v>
      </c>
    </row>
    <row r="2081" customFormat="false" ht="12.75" hidden="false" customHeight="false" outlineLevel="0" collapsed="false">
      <c r="A2081" s="229" t="s">
        <v>2332</v>
      </c>
      <c r="B2081" s="396"/>
      <c r="C2081" s="167" t="s">
        <v>29</v>
      </c>
      <c r="D2081" s="167" t="n">
        <v>28</v>
      </c>
      <c r="E2081" s="168" t="n">
        <v>1</v>
      </c>
      <c r="F2081" s="89" t="n">
        <f aca="false">G2081*130</f>
        <v>248</v>
      </c>
      <c r="G2081" s="90" t="n">
        <v>1.91</v>
      </c>
      <c r="H2081" s="91" t="n">
        <v>1</v>
      </c>
      <c r="I2081" s="92" t="s">
        <v>1891</v>
      </c>
      <c r="J2081" s="101"/>
      <c r="K2081" s="163" t="s">
        <v>2333</v>
      </c>
      <c r="L2081" s="95" t="s">
        <v>441</v>
      </c>
      <c r="M2081" s="166" t="n">
        <v>151</v>
      </c>
      <c r="N2081" s="139" t="n">
        <f aca="false">(D2081*G2081)*B2081</f>
        <v>0</v>
      </c>
    </row>
    <row r="2082" customFormat="false" ht="12.75" hidden="false" customHeight="false" outlineLevel="0" collapsed="false">
      <c r="A2082" s="291"/>
      <c r="B2082" s="163"/>
      <c r="C2082" s="141"/>
      <c r="D2082" s="235" t="n">
        <f aca="false">SUM(B2074:B2081)*1.11</f>
        <v>0</v>
      </c>
      <c r="E2082" s="141"/>
      <c r="F2082" s="89" t="n">
        <f aca="false">G2082*130</f>
        <v>0</v>
      </c>
      <c r="G2082" s="102"/>
      <c r="H2082" s="292"/>
      <c r="I2082" s="293"/>
      <c r="J2082" s="45"/>
      <c r="K2082" s="390" t="s">
        <v>2334</v>
      </c>
      <c r="L2082" s="141"/>
      <c r="M2082" s="388"/>
      <c r="N2082" s="145" t="s">
        <v>5</v>
      </c>
    </row>
    <row r="2083" customFormat="false" ht="12.75" hidden="false" customHeight="false" outlineLevel="0" collapsed="false">
      <c r="A2083" s="397" t="n">
        <v>1151</v>
      </c>
      <c r="B2083" s="109"/>
      <c r="C2083" s="167" t="s">
        <v>29</v>
      </c>
      <c r="D2083" s="167" t="n">
        <v>20</v>
      </c>
      <c r="E2083" s="168" t="n">
        <v>3</v>
      </c>
      <c r="F2083" s="89" t="n">
        <f aca="false">G2083*130</f>
        <v>285</v>
      </c>
      <c r="G2083" s="90" t="n">
        <v>2.19</v>
      </c>
      <c r="H2083" s="91" t="n">
        <v>1</v>
      </c>
      <c r="I2083" s="92" t="s">
        <v>1891</v>
      </c>
      <c r="J2083" s="398"/>
      <c r="K2083" s="45" t="s">
        <v>2335</v>
      </c>
      <c r="L2083" s="95" t="s">
        <v>33</v>
      </c>
      <c r="M2083" s="166" t="n">
        <v>151</v>
      </c>
      <c r="N2083" s="139" t="n">
        <f aca="false">(D2083*G2083)*B2083</f>
        <v>0</v>
      </c>
    </row>
    <row r="2084" customFormat="false" ht="12.75" hidden="false" customHeight="false" outlineLevel="0" collapsed="false">
      <c r="A2084" s="344" t="n">
        <v>1152</v>
      </c>
      <c r="B2084" s="109"/>
      <c r="C2084" s="149" t="s">
        <v>29</v>
      </c>
      <c r="D2084" s="149" t="n">
        <v>20</v>
      </c>
      <c r="E2084" s="215" t="n">
        <v>3</v>
      </c>
      <c r="F2084" s="89" t="n">
        <f aca="false">G2084*130</f>
        <v>287</v>
      </c>
      <c r="G2084" s="100" t="n">
        <v>2.21</v>
      </c>
      <c r="H2084" s="91" t="n">
        <v>1</v>
      </c>
      <c r="I2084" s="92" t="s">
        <v>1891</v>
      </c>
      <c r="J2084" s="398"/>
      <c r="K2084" s="150" t="s">
        <v>2336</v>
      </c>
      <c r="L2084" s="136" t="s">
        <v>33</v>
      </c>
      <c r="M2084" s="166" t="n">
        <v>151</v>
      </c>
      <c r="N2084" s="139" t="n">
        <f aca="false">(D2084*G2084)*B2084</f>
        <v>0</v>
      </c>
    </row>
    <row r="2085" customFormat="false" ht="12.75" hidden="false" customHeight="false" outlineLevel="0" collapsed="false">
      <c r="A2085" s="160" t="n">
        <v>1153</v>
      </c>
      <c r="B2085" s="185"/>
      <c r="C2085" s="99" t="s">
        <v>29</v>
      </c>
      <c r="D2085" s="99" t="n">
        <v>20</v>
      </c>
      <c r="E2085" s="146" t="n">
        <v>3</v>
      </c>
      <c r="F2085" s="89" t="n">
        <f aca="false">G2085*130</f>
        <v>287</v>
      </c>
      <c r="G2085" s="100" t="n">
        <v>2.21</v>
      </c>
      <c r="H2085" s="91" t="n">
        <v>1</v>
      </c>
      <c r="I2085" s="92" t="s">
        <v>1891</v>
      </c>
      <c r="J2085" s="399"/>
      <c r="K2085" s="392" t="s">
        <v>2337</v>
      </c>
      <c r="L2085" s="136" t="s">
        <v>33</v>
      </c>
      <c r="M2085" s="166" t="n">
        <v>151</v>
      </c>
      <c r="N2085" s="139" t="n">
        <f aca="false">(D2085*G2085)*B2085</f>
        <v>0</v>
      </c>
    </row>
    <row r="2086" customFormat="false" ht="12.75" hidden="false" customHeight="false" outlineLevel="0" collapsed="false">
      <c r="A2086" s="397" t="n">
        <v>1154</v>
      </c>
      <c r="B2086" s="109"/>
      <c r="C2086" s="167" t="s">
        <v>29</v>
      </c>
      <c r="D2086" s="167" t="n">
        <v>20</v>
      </c>
      <c r="E2086" s="168" t="n">
        <v>3</v>
      </c>
      <c r="F2086" s="89" t="n">
        <f aca="false">G2086*130</f>
        <v>285</v>
      </c>
      <c r="G2086" s="90" t="n">
        <v>2.19</v>
      </c>
      <c r="H2086" s="91" t="n">
        <v>1</v>
      </c>
      <c r="I2086" s="92" t="s">
        <v>1891</v>
      </c>
      <c r="J2086" s="398"/>
      <c r="K2086" s="45" t="s">
        <v>2338</v>
      </c>
      <c r="L2086" s="95" t="s">
        <v>33</v>
      </c>
      <c r="M2086" s="166" t="n">
        <v>151</v>
      </c>
      <c r="N2086" s="97" t="n">
        <f aca="false">(D2086*G2086)*B2086</f>
        <v>0</v>
      </c>
    </row>
    <row r="2087" customFormat="false" ht="12.75" hidden="false" customHeight="false" outlineLevel="0" collapsed="false">
      <c r="A2087" s="344" t="n">
        <v>1155</v>
      </c>
      <c r="B2087" s="109"/>
      <c r="C2087" s="149" t="s">
        <v>29</v>
      </c>
      <c r="D2087" s="149" t="n">
        <v>20</v>
      </c>
      <c r="E2087" s="215" t="n">
        <v>3</v>
      </c>
      <c r="F2087" s="89" t="n">
        <f aca="false">G2087*130</f>
        <v>287</v>
      </c>
      <c r="G2087" s="100" t="n">
        <v>2.21</v>
      </c>
      <c r="H2087" s="91" t="n">
        <v>1</v>
      </c>
      <c r="I2087" s="92" t="s">
        <v>1891</v>
      </c>
      <c r="J2087" s="398"/>
      <c r="K2087" s="150" t="s">
        <v>2339</v>
      </c>
      <c r="L2087" s="136" t="s">
        <v>33</v>
      </c>
      <c r="M2087" s="166" t="n">
        <v>151</v>
      </c>
      <c r="N2087" s="139" t="n">
        <f aca="false">(D2087*G2087)*B2087</f>
        <v>0</v>
      </c>
    </row>
    <row r="2088" customFormat="false" ht="12.75" hidden="false" customHeight="false" outlineLevel="0" collapsed="false">
      <c r="A2088" s="344" t="n">
        <v>1156</v>
      </c>
      <c r="B2088" s="109"/>
      <c r="C2088" s="149" t="s">
        <v>29</v>
      </c>
      <c r="D2088" s="149" t="n">
        <v>20</v>
      </c>
      <c r="E2088" s="215" t="n">
        <v>3</v>
      </c>
      <c r="F2088" s="89" t="n">
        <f aca="false">G2088*130</f>
        <v>290</v>
      </c>
      <c r="G2088" s="169" t="n">
        <v>2.23</v>
      </c>
      <c r="H2088" s="91" t="n">
        <v>1</v>
      </c>
      <c r="I2088" s="92" t="s">
        <v>1891</v>
      </c>
      <c r="J2088" s="399"/>
      <c r="K2088" s="150" t="s">
        <v>2340</v>
      </c>
      <c r="L2088" s="171" t="s">
        <v>33</v>
      </c>
      <c r="M2088" s="166" t="n">
        <v>151</v>
      </c>
      <c r="N2088" s="139" t="n">
        <f aca="false">(D2088*G2088)*B2088</f>
        <v>0</v>
      </c>
    </row>
    <row r="2089" customFormat="false" ht="12.75" hidden="false" customHeight="false" outlineLevel="0" collapsed="false">
      <c r="A2089" s="344" t="n">
        <v>1157</v>
      </c>
      <c r="B2089" s="109"/>
      <c r="C2089" s="149" t="s">
        <v>29</v>
      </c>
      <c r="D2089" s="149" t="n">
        <v>20</v>
      </c>
      <c r="E2089" s="215" t="n">
        <v>3</v>
      </c>
      <c r="F2089" s="89" t="n">
        <f aca="false">G2089*130</f>
        <v>285</v>
      </c>
      <c r="G2089" s="169" t="n">
        <v>2.19</v>
      </c>
      <c r="H2089" s="91" t="n">
        <v>1</v>
      </c>
      <c r="I2089" s="92" t="s">
        <v>1891</v>
      </c>
      <c r="J2089" s="398"/>
      <c r="K2089" s="150" t="s">
        <v>2341</v>
      </c>
      <c r="L2089" s="171" t="s">
        <v>33</v>
      </c>
      <c r="M2089" s="166" t="n">
        <v>151</v>
      </c>
      <c r="N2089" s="139" t="n">
        <f aca="false">(D2089*G2089)*B2089</f>
        <v>0</v>
      </c>
    </row>
    <row r="2090" customFormat="false" ht="12.75" hidden="false" customHeight="false" outlineLevel="0" collapsed="false">
      <c r="A2090" s="291" t="s">
        <v>2245</v>
      </c>
      <c r="B2090" s="163"/>
      <c r="C2090" s="141" t="s">
        <v>2246</v>
      </c>
      <c r="D2090" s="235" t="n">
        <f aca="false">SUM(B2083:B2089)*0.5</f>
        <v>0</v>
      </c>
      <c r="E2090" s="141"/>
      <c r="F2090" s="89" t="n">
        <f aca="false">G2090*130</f>
        <v>0</v>
      </c>
      <c r="G2090" s="102"/>
      <c r="H2090" s="292"/>
      <c r="I2090" s="293"/>
      <c r="J2090" s="45"/>
      <c r="K2090" s="390" t="s">
        <v>2342</v>
      </c>
      <c r="L2090" s="141"/>
      <c r="M2090" s="388"/>
      <c r="N2090" s="145" t="s">
        <v>5</v>
      </c>
    </row>
    <row r="2091" customFormat="false" ht="12.75" hidden="false" customHeight="false" outlineLevel="0" collapsed="false">
      <c r="A2091" s="152" t="n">
        <v>60011</v>
      </c>
      <c r="B2091" s="109"/>
      <c r="C2091" s="167" t="s">
        <v>29</v>
      </c>
      <c r="D2091" s="87" t="n">
        <v>16</v>
      </c>
      <c r="E2091" s="88" t="n">
        <v>50</v>
      </c>
      <c r="F2091" s="89" t="n">
        <f aca="false">G2091*130</f>
        <v>499</v>
      </c>
      <c r="G2091" s="90" t="n">
        <v>3.84</v>
      </c>
      <c r="H2091" s="91" t="n">
        <v>1</v>
      </c>
      <c r="I2091" s="92" t="s">
        <v>1891</v>
      </c>
      <c r="J2091" s="357" t="s">
        <v>44</v>
      </c>
      <c r="K2091" s="94" t="s">
        <v>2343</v>
      </c>
      <c r="L2091" s="95" t="s">
        <v>33</v>
      </c>
      <c r="M2091" s="135" t="n">
        <v>152</v>
      </c>
      <c r="N2091" s="139" t="n">
        <f aca="false">(D2091*G2091)*B2091</f>
        <v>0</v>
      </c>
    </row>
    <row r="2092" customFormat="false" ht="12.75" hidden="false" customHeight="false" outlineLevel="0" collapsed="false">
      <c r="A2092" s="85" t="s">
        <v>2344</v>
      </c>
      <c r="B2092" s="109"/>
      <c r="C2092" s="149" t="s">
        <v>29</v>
      </c>
      <c r="D2092" s="99" t="n">
        <v>14</v>
      </c>
      <c r="E2092" s="146" t="n">
        <v>40</v>
      </c>
      <c r="F2092" s="89" t="n">
        <f aca="false">G2092*130</f>
        <v>481</v>
      </c>
      <c r="G2092" s="100" t="n">
        <v>3.7</v>
      </c>
      <c r="H2092" s="91" t="n">
        <v>1</v>
      </c>
      <c r="I2092" s="92" t="s">
        <v>1891</v>
      </c>
      <c r="J2092" s="357" t="s">
        <v>101</v>
      </c>
      <c r="K2092" s="94" t="s">
        <v>2345</v>
      </c>
      <c r="L2092" s="136" t="s">
        <v>103</v>
      </c>
      <c r="M2092" s="135" t="n">
        <v>152</v>
      </c>
      <c r="N2092" s="139" t="n">
        <f aca="false">(D2092*G2092)*B2092</f>
        <v>0</v>
      </c>
    </row>
    <row r="2093" customFormat="false" ht="12.75" hidden="false" customHeight="false" outlineLevel="0" collapsed="false">
      <c r="A2093" s="98" t="s">
        <v>2346</v>
      </c>
      <c r="B2093" s="109"/>
      <c r="C2093" s="149" t="s">
        <v>29</v>
      </c>
      <c r="D2093" s="99" t="n">
        <v>20</v>
      </c>
      <c r="E2093" s="146" t="n">
        <v>15</v>
      </c>
      <c r="F2093" s="89" t="n">
        <f aca="false">G2093*130</f>
        <v>416</v>
      </c>
      <c r="G2093" s="100" t="n">
        <v>3.2</v>
      </c>
      <c r="H2093" s="91" t="n">
        <v>1</v>
      </c>
      <c r="I2093" s="92" t="s">
        <v>1891</v>
      </c>
      <c r="J2093" s="357"/>
      <c r="K2093" s="102" t="s">
        <v>2347</v>
      </c>
      <c r="L2093" s="136" t="s">
        <v>115</v>
      </c>
      <c r="M2093" s="135" t="n">
        <v>152</v>
      </c>
      <c r="N2093" s="139" t="n">
        <f aca="false">(D2093*G2093)*B2093</f>
        <v>0</v>
      </c>
    </row>
    <row r="2094" customFormat="false" ht="12.75" hidden="false" customHeight="false" outlineLevel="0" collapsed="false">
      <c r="A2094" s="148" t="s">
        <v>2348</v>
      </c>
      <c r="B2094" s="86"/>
      <c r="C2094" s="149" t="s">
        <v>29</v>
      </c>
      <c r="D2094" s="149" t="n">
        <v>40</v>
      </c>
      <c r="E2094" s="215" t="n">
        <v>50</v>
      </c>
      <c r="F2094" s="89" t="n">
        <f aca="false">G2094*130</f>
        <v>586</v>
      </c>
      <c r="G2094" s="169" t="n">
        <v>4.51</v>
      </c>
      <c r="H2094" s="91" t="n">
        <v>1</v>
      </c>
      <c r="I2094" s="92" t="s">
        <v>1891</v>
      </c>
      <c r="J2094" s="391" t="s">
        <v>101</v>
      </c>
      <c r="K2094" s="150" t="s">
        <v>2349</v>
      </c>
      <c r="L2094" s="171" t="s">
        <v>379</v>
      </c>
      <c r="M2094" s="135" t="n">
        <v>152</v>
      </c>
      <c r="N2094" s="139" t="n">
        <f aca="false">(D2094*G2094)*B2094</f>
        <v>0</v>
      </c>
    </row>
    <row r="2095" customFormat="false" ht="18" hidden="false" customHeight="false" outlineLevel="0" collapsed="false">
      <c r="A2095" s="291" t="s">
        <v>2245</v>
      </c>
      <c r="B2095" s="163"/>
      <c r="C2095" s="141" t="s">
        <v>2246</v>
      </c>
      <c r="D2095" s="235" t="n">
        <f aca="false">SUM(B2091:B2094)</f>
        <v>0</v>
      </c>
      <c r="E2095" s="141"/>
      <c r="F2095" s="89"/>
      <c r="G2095" s="102"/>
      <c r="H2095" s="292"/>
      <c r="I2095" s="293"/>
      <c r="J2095" s="387" t="s">
        <v>2350</v>
      </c>
      <c r="K2095" s="387"/>
      <c r="L2095" s="141"/>
      <c r="M2095" s="388"/>
      <c r="N2095" s="145" t="s">
        <v>5</v>
      </c>
    </row>
    <row r="2096" customFormat="false" ht="12.75" hidden="false" customHeight="false" outlineLevel="0" collapsed="false">
      <c r="A2096" s="295"/>
      <c r="B2096" s="77"/>
      <c r="C2096" s="77"/>
      <c r="D2096" s="77"/>
      <c r="E2096" s="141"/>
      <c r="F2096" s="89"/>
      <c r="G2096" s="83"/>
      <c r="H2096" s="224"/>
      <c r="I2096" s="225"/>
      <c r="J2096" s="227"/>
      <c r="K2096" s="77" t="s">
        <v>2351</v>
      </c>
      <c r="L2096" s="141"/>
      <c r="M2096" s="388"/>
      <c r="N2096" s="145" t="s">
        <v>5</v>
      </c>
    </row>
    <row r="2097" customFormat="false" ht="12.75" hidden="false" customHeight="false" outlineLevel="0" collapsed="false">
      <c r="A2097" s="152" t="n">
        <v>61101</v>
      </c>
      <c r="B2097" s="86"/>
      <c r="C2097" s="87" t="s">
        <v>29</v>
      </c>
      <c r="D2097" s="87" t="n">
        <v>10</v>
      </c>
      <c r="E2097" s="88" t="n">
        <v>1</v>
      </c>
      <c r="F2097" s="89" t="n">
        <f aca="false">G2097*130</f>
        <v>39</v>
      </c>
      <c r="G2097" s="105" t="n">
        <v>0.3</v>
      </c>
      <c r="H2097" s="91" t="n">
        <v>1</v>
      </c>
      <c r="I2097" s="92" t="s">
        <v>1891</v>
      </c>
      <c r="J2097" s="95"/>
      <c r="K2097" s="94" t="s">
        <v>2352</v>
      </c>
      <c r="L2097" s="87" t="s">
        <v>2353</v>
      </c>
      <c r="M2097" s="135" t="n">
        <v>153</v>
      </c>
      <c r="N2097" s="139" t="n">
        <f aca="false">(D2097*G2097)*B2097</f>
        <v>0</v>
      </c>
    </row>
    <row r="2098" customFormat="false" ht="12.75" hidden="false" customHeight="false" outlineLevel="0" collapsed="false">
      <c r="A2098" s="160" t="n">
        <v>61102</v>
      </c>
      <c r="B2098" s="86"/>
      <c r="C2098" s="99" t="s">
        <v>29</v>
      </c>
      <c r="D2098" s="99" t="n">
        <v>10</v>
      </c>
      <c r="E2098" s="146" t="n">
        <v>1</v>
      </c>
      <c r="F2098" s="89" t="n">
        <f aca="false">G2098*130</f>
        <v>53</v>
      </c>
      <c r="G2098" s="105" t="n">
        <v>0.41</v>
      </c>
      <c r="H2098" s="91" t="n">
        <v>1</v>
      </c>
      <c r="I2098" s="92" t="s">
        <v>1891</v>
      </c>
      <c r="J2098" s="136"/>
      <c r="K2098" s="102" t="s">
        <v>2352</v>
      </c>
      <c r="L2098" s="99" t="s">
        <v>2354</v>
      </c>
      <c r="M2098" s="135" t="n">
        <v>153</v>
      </c>
      <c r="N2098" s="139" t="n">
        <f aca="false">(D2098*G2098)*B2098</f>
        <v>0</v>
      </c>
    </row>
    <row r="2099" customFormat="false" ht="12.75" hidden="false" customHeight="false" outlineLevel="0" collapsed="false">
      <c r="A2099" s="160" t="n">
        <v>61103</v>
      </c>
      <c r="B2099" s="86"/>
      <c r="C2099" s="99" t="s">
        <v>29</v>
      </c>
      <c r="D2099" s="99" t="n">
        <v>10</v>
      </c>
      <c r="E2099" s="146" t="n">
        <v>1</v>
      </c>
      <c r="F2099" s="89" t="n">
        <f aca="false">G2099*130</f>
        <v>78</v>
      </c>
      <c r="G2099" s="105" t="n">
        <v>0.6</v>
      </c>
      <c r="H2099" s="91" t="n">
        <v>1</v>
      </c>
      <c r="I2099" s="92" t="s">
        <v>1891</v>
      </c>
      <c r="J2099" s="136"/>
      <c r="K2099" s="102" t="s">
        <v>2352</v>
      </c>
      <c r="L2099" s="99" t="s">
        <v>2355</v>
      </c>
      <c r="M2099" s="135" t="n">
        <v>153</v>
      </c>
      <c r="N2099" s="139" t="n">
        <f aca="false">(D2099*G2099)*B2099</f>
        <v>0</v>
      </c>
    </row>
    <row r="2100" s="254" customFormat="true" ht="12.75" hidden="false" customHeight="false" outlineLevel="0" collapsed="false">
      <c r="A2100" s="400" t="n">
        <v>61104</v>
      </c>
      <c r="B2100" s="86"/>
      <c r="C2100" s="269" t="s">
        <v>29</v>
      </c>
      <c r="D2100" s="401" t="n">
        <v>10</v>
      </c>
      <c r="E2100" s="265" t="n">
        <v>1</v>
      </c>
      <c r="F2100" s="89" t="n">
        <f aca="false">G2100*130</f>
        <v>51</v>
      </c>
      <c r="G2100" s="105" t="n">
        <v>0.39</v>
      </c>
      <c r="H2100" s="91" t="n">
        <v>1</v>
      </c>
      <c r="I2100" s="92" t="s">
        <v>1891</v>
      </c>
      <c r="J2100" s="163"/>
      <c r="K2100" s="402" t="s">
        <v>2352</v>
      </c>
      <c r="L2100" s="265" t="s">
        <v>2356</v>
      </c>
      <c r="M2100" s="135" t="n">
        <v>153</v>
      </c>
      <c r="N2100" s="139" t="n">
        <f aca="false">(D2100*G2100)*B2100</f>
        <v>0</v>
      </c>
    </row>
    <row r="2101" s="254" customFormat="true" ht="12.75" hidden="false" customHeight="false" outlineLevel="0" collapsed="false">
      <c r="A2101" s="400" t="n">
        <v>61105</v>
      </c>
      <c r="B2101" s="86"/>
      <c r="C2101" s="269" t="s">
        <v>29</v>
      </c>
      <c r="D2101" s="401" t="n">
        <v>3</v>
      </c>
      <c r="E2101" s="265" t="n">
        <v>1</v>
      </c>
      <c r="F2101" s="89" t="n">
        <f aca="false">G2101*130</f>
        <v>191</v>
      </c>
      <c r="G2101" s="105" t="n">
        <v>1.47</v>
      </c>
      <c r="H2101" s="91" t="n">
        <v>1</v>
      </c>
      <c r="I2101" s="92" t="s">
        <v>1891</v>
      </c>
      <c r="J2101" s="45"/>
      <c r="K2101" s="402" t="s">
        <v>2357</v>
      </c>
      <c r="L2101" s="265" t="s">
        <v>2358</v>
      </c>
      <c r="M2101" s="135" t="n">
        <v>153</v>
      </c>
      <c r="N2101" s="139" t="n">
        <f aca="false">(D2101*G2101)*B2101</f>
        <v>0</v>
      </c>
    </row>
    <row r="2102" customFormat="false" ht="12.75" hidden="false" customHeight="false" outlineLevel="0" collapsed="false">
      <c r="A2102" s="160" t="n">
        <v>61111</v>
      </c>
      <c r="B2102" s="86"/>
      <c r="C2102" s="99" t="s">
        <v>29</v>
      </c>
      <c r="D2102" s="99" t="n">
        <v>12</v>
      </c>
      <c r="E2102" s="146" t="n">
        <v>1</v>
      </c>
      <c r="F2102" s="89" t="n">
        <f aca="false">G2102*130</f>
        <v>374</v>
      </c>
      <c r="G2102" s="105" t="n">
        <v>2.88</v>
      </c>
      <c r="H2102" s="91" t="n">
        <v>1</v>
      </c>
      <c r="I2102" s="92" t="s">
        <v>1891</v>
      </c>
      <c r="J2102" s="136"/>
      <c r="K2102" s="102" t="s">
        <v>2359</v>
      </c>
      <c r="L2102" s="99" t="s">
        <v>2360</v>
      </c>
      <c r="M2102" s="135" t="n">
        <v>153</v>
      </c>
      <c r="N2102" s="139" t="n">
        <f aca="false">(D2102*G2102)*B2102</f>
        <v>0</v>
      </c>
    </row>
    <row r="2103" customFormat="false" ht="12.75" hidden="false" customHeight="false" outlineLevel="0" collapsed="false">
      <c r="A2103" s="76"/>
      <c r="B2103" s="140"/>
      <c r="C2103" s="141"/>
      <c r="D2103" s="403" t="n">
        <f aca="false">SUM(B2097:B2102)/4</f>
        <v>0</v>
      </c>
      <c r="E2103" s="141"/>
      <c r="F2103" s="89" t="n">
        <f aca="false">G2103*130</f>
        <v>0</v>
      </c>
      <c r="G2103" s="83" t="n">
        <v>0</v>
      </c>
      <c r="H2103" s="224"/>
      <c r="I2103" s="225"/>
      <c r="J2103" s="77"/>
      <c r="K2103" s="77" t="s">
        <v>2361</v>
      </c>
      <c r="L2103" s="78"/>
      <c r="M2103" s="144"/>
      <c r="N2103" s="145" t="s">
        <v>5</v>
      </c>
    </row>
    <row r="2104" s="254" customFormat="true" ht="15" hidden="false" customHeight="true" outlineLevel="0" collapsed="false">
      <c r="A2104" s="404"/>
      <c r="B2104" s="260"/>
      <c r="C2104" s="260"/>
      <c r="D2104" s="260"/>
      <c r="E2104" s="260"/>
      <c r="F2104" s="89" t="n">
        <f aca="false">G2104*130</f>
        <v>0</v>
      </c>
      <c r="G2104" s="260" t="n">
        <v>0</v>
      </c>
      <c r="H2104" s="258"/>
      <c r="I2104" s="260"/>
      <c r="J2104" s="260"/>
      <c r="K2104" s="405" t="s">
        <v>2362</v>
      </c>
      <c r="L2104" s="260"/>
      <c r="M2104" s="260"/>
      <c r="N2104" s="145" t="s">
        <v>5</v>
      </c>
    </row>
    <row r="2105" customFormat="false" ht="12.75" hidden="false" customHeight="false" outlineLevel="0" collapsed="false">
      <c r="A2105" s="160" t="n">
        <v>61201</v>
      </c>
      <c r="B2105" s="86"/>
      <c r="C2105" s="99" t="s">
        <v>29</v>
      </c>
      <c r="D2105" s="99" t="n">
        <v>1</v>
      </c>
      <c r="E2105" s="99" t="n">
        <v>1</v>
      </c>
      <c r="F2105" s="89" t="n">
        <f aca="false">G2105*130</f>
        <v>2955</v>
      </c>
      <c r="G2105" s="100" t="n">
        <v>22.73</v>
      </c>
      <c r="H2105" s="91" t="n">
        <v>1</v>
      </c>
      <c r="I2105" s="92" t="s">
        <v>1891</v>
      </c>
      <c r="J2105" s="136"/>
      <c r="K2105" s="163" t="s">
        <v>2363</v>
      </c>
      <c r="L2105" s="99"/>
      <c r="M2105" s="135" t="n">
        <v>153</v>
      </c>
      <c r="N2105" s="139" t="n">
        <f aca="false">(D2105*G2105)*B2105</f>
        <v>0</v>
      </c>
    </row>
    <row r="2106" customFormat="false" ht="12.75" hidden="false" customHeight="false" outlineLevel="0" collapsed="false">
      <c r="A2106" s="160" t="n">
        <v>61203</v>
      </c>
      <c r="B2106" s="86"/>
      <c r="C2106" s="99" t="s">
        <v>29</v>
      </c>
      <c r="D2106" s="99" t="n">
        <v>1</v>
      </c>
      <c r="E2106" s="99" t="n">
        <v>1</v>
      </c>
      <c r="F2106" s="89" t="n">
        <f aca="false">G2106*130</f>
        <v>2955</v>
      </c>
      <c r="G2106" s="100" t="n">
        <v>22.73</v>
      </c>
      <c r="H2106" s="91" t="n">
        <v>1</v>
      </c>
      <c r="I2106" s="92" t="s">
        <v>1891</v>
      </c>
      <c r="J2106" s="136"/>
      <c r="K2106" s="163" t="s">
        <v>2364</v>
      </c>
      <c r="L2106" s="99"/>
      <c r="M2106" s="135" t="n">
        <v>153</v>
      </c>
      <c r="N2106" s="139" t="n">
        <f aca="false">(D2106*G2106)*B2106</f>
        <v>0</v>
      </c>
    </row>
    <row r="2107" customFormat="false" ht="12.75" hidden="false" customHeight="false" outlineLevel="0" collapsed="false">
      <c r="A2107" s="160" t="n">
        <v>61202</v>
      </c>
      <c r="B2107" s="86"/>
      <c r="C2107" s="99" t="s">
        <v>29</v>
      </c>
      <c r="D2107" s="99" t="n">
        <v>1</v>
      </c>
      <c r="E2107" s="99" t="n">
        <v>1</v>
      </c>
      <c r="F2107" s="89" t="n">
        <f aca="false">G2107*130</f>
        <v>2955</v>
      </c>
      <c r="G2107" s="100" t="n">
        <v>22.73</v>
      </c>
      <c r="H2107" s="91" t="n">
        <v>1</v>
      </c>
      <c r="I2107" s="92" t="s">
        <v>1891</v>
      </c>
      <c r="J2107" s="136"/>
      <c r="K2107" s="163" t="s">
        <v>2365</v>
      </c>
      <c r="L2107" s="99"/>
      <c r="M2107" s="135" t="n">
        <v>153</v>
      </c>
      <c r="N2107" s="139" t="n">
        <f aca="false">(D2107*G2107)*B2107</f>
        <v>0</v>
      </c>
    </row>
    <row r="2108" s="254" customFormat="true" ht="15" hidden="false" customHeight="true" outlineLevel="0" collapsed="false">
      <c r="A2108" s="404"/>
      <c r="B2108" s="260"/>
      <c r="C2108" s="260"/>
      <c r="D2108" s="260"/>
      <c r="E2108" s="260"/>
      <c r="F2108" s="89" t="n">
        <f aca="false">G2108*130</f>
        <v>0</v>
      </c>
      <c r="G2108" s="260"/>
      <c r="H2108" s="258"/>
      <c r="I2108" s="260"/>
      <c r="J2108" s="260"/>
      <c r="K2108" s="405" t="s">
        <v>2366</v>
      </c>
      <c r="L2108" s="260"/>
      <c r="M2108" s="260"/>
      <c r="N2108" s="145" t="s">
        <v>5</v>
      </c>
    </row>
    <row r="2109" customFormat="false" ht="12.75" hidden="false" customHeight="false" outlineLevel="0" collapsed="false">
      <c r="A2109" s="160" t="n">
        <v>61204</v>
      </c>
      <c r="B2109" s="86"/>
      <c r="C2109" s="99" t="s">
        <v>29</v>
      </c>
      <c r="D2109" s="99" t="n">
        <v>1</v>
      </c>
      <c r="E2109" s="99" t="n">
        <v>1</v>
      </c>
      <c r="F2109" s="89" t="n">
        <f aca="false">G2109*130</f>
        <v>8535</v>
      </c>
      <c r="G2109" s="100" t="n">
        <v>65.65</v>
      </c>
      <c r="H2109" s="91" t="n">
        <v>1</v>
      </c>
      <c r="I2109" s="92" t="s">
        <v>1891</v>
      </c>
      <c r="J2109" s="136"/>
      <c r="K2109" s="163" t="s">
        <v>2367</v>
      </c>
      <c r="L2109" s="99"/>
      <c r="M2109" s="135" t="n">
        <v>153</v>
      </c>
      <c r="N2109" s="139" t="n">
        <f aca="false">(D2109*G2109)*B2109</f>
        <v>0</v>
      </c>
    </row>
    <row r="2110" customFormat="false" ht="12.75" hidden="false" customHeight="false" outlineLevel="0" collapsed="false">
      <c r="A2110" s="160" t="n">
        <v>61230</v>
      </c>
      <c r="B2110" s="86"/>
      <c r="C2110" s="99" t="s">
        <v>29</v>
      </c>
      <c r="D2110" s="99" t="n">
        <v>1</v>
      </c>
      <c r="E2110" s="99" t="n">
        <v>1</v>
      </c>
      <c r="F2110" s="89" t="n">
        <f aca="false">G2110*130</f>
        <v>8535</v>
      </c>
      <c r="G2110" s="100" t="n">
        <v>65.65</v>
      </c>
      <c r="H2110" s="91" t="n">
        <v>1</v>
      </c>
      <c r="I2110" s="92" t="s">
        <v>1891</v>
      </c>
      <c r="J2110" s="136"/>
      <c r="K2110" s="163" t="s">
        <v>2368</v>
      </c>
      <c r="L2110" s="99"/>
      <c r="M2110" s="135" t="n">
        <v>153</v>
      </c>
      <c r="N2110" s="139" t="n">
        <f aca="false">(D2110*G2110)*B2110</f>
        <v>0</v>
      </c>
    </row>
    <row r="2111" customFormat="false" ht="12.75" hidden="false" customHeight="false" outlineLevel="0" collapsed="false">
      <c r="A2111" s="160" t="n">
        <v>61207</v>
      </c>
      <c r="B2111" s="86"/>
      <c r="C2111" s="99" t="s">
        <v>29</v>
      </c>
      <c r="D2111" s="99" t="n">
        <v>1</v>
      </c>
      <c r="E2111" s="99" t="n">
        <v>1</v>
      </c>
      <c r="F2111" s="89" t="n">
        <f aca="false">G2111*130</f>
        <v>8535</v>
      </c>
      <c r="G2111" s="100" t="n">
        <v>65.65</v>
      </c>
      <c r="H2111" s="91" t="n">
        <v>1</v>
      </c>
      <c r="I2111" s="92" t="s">
        <v>1891</v>
      </c>
      <c r="J2111" s="136"/>
      <c r="K2111" s="163" t="s">
        <v>2369</v>
      </c>
      <c r="L2111" s="99"/>
      <c r="M2111" s="135" t="n">
        <v>153</v>
      </c>
      <c r="N2111" s="139" t="n">
        <f aca="false">(D2111*G2111)*B2111</f>
        <v>0</v>
      </c>
    </row>
    <row r="2112" s="254" customFormat="true" ht="15" hidden="false" customHeight="true" outlineLevel="0" collapsed="false">
      <c r="A2112" s="404"/>
      <c r="B2112" s="260"/>
      <c r="C2112" s="260"/>
      <c r="D2112" s="260"/>
      <c r="E2112" s="260"/>
      <c r="F2112" s="89" t="n">
        <f aca="false">G2112*130</f>
        <v>0</v>
      </c>
      <c r="G2112" s="260"/>
      <c r="H2112" s="258"/>
      <c r="I2112" s="260"/>
      <c r="J2112" s="260"/>
      <c r="K2112" s="405" t="s">
        <v>2370</v>
      </c>
      <c r="L2112" s="260"/>
      <c r="M2112" s="260"/>
      <c r="N2112" s="145" t="s">
        <v>5</v>
      </c>
    </row>
    <row r="2113" customFormat="false" ht="12.75" hidden="false" customHeight="false" outlineLevel="0" collapsed="false">
      <c r="A2113" s="160" t="n">
        <v>61205</v>
      </c>
      <c r="B2113" s="86"/>
      <c r="C2113" s="99" t="s">
        <v>29</v>
      </c>
      <c r="D2113" s="99" t="n">
        <v>1</v>
      </c>
      <c r="E2113" s="99" t="n">
        <v>1</v>
      </c>
      <c r="F2113" s="89" t="n">
        <f aca="false">G2113*130</f>
        <v>18382</v>
      </c>
      <c r="G2113" s="100" t="n">
        <v>141.4</v>
      </c>
      <c r="H2113" s="91" t="n">
        <v>1</v>
      </c>
      <c r="I2113" s="92" t="s">
        <v>1891</v>
      </c>
      <c r="J2113" s="136"/>
      <c r="K2113" s="163" t="s">
        <v>2371</v>
      </c>
      <c r="L2113" s="99"/>
      <c r="M2113" s="135" t="n">
        <v>153</v>
      </c>
      <c r="N2113" s="139" t="n">
        <f aca="false">(D2113*G2113)*B2113</f>
        <v>0</v>
      </c>
    </row>
    <row r="2114" customFormat="false" ht="12.75" hidden="false" customHeight="false" outlineLevel="0" collapsed="false">
      <c r="A2114" s="160" t="n">
        <v>61231</v>
      </c>
      <c r="B2114" s="86"/>
      <c r="C2114" s="99" t="s">
        <v>29</v>
      </c>
      <c r="D2114" s="99" t="n">
        <v>1</v>
      </c>
      <c r="E2114" s="99" t="n">
        <v>1</v>
      </c>
      <c r="F2114" s="89" t="n">
        <f aca="false">G2114*130</f>
        <v>18382</v>
      </c>
      <c r="G2114" s="100" t="n">
        <v>141.4</v>
      </c>
      <c r="H2114" s="91" t="n">
        <v>1</v>
      </c>
      <c r="I2114" s="92" t="s">
        <v>1891</v>
      </c>
      <c r="J2114" s="136"/>
      <c r="K2114" s="163" t="s">
        <v>2372</v>
      </c>
      <c r="L2114" s="99"/>
      <c r="M2114" s="135" t="n">
        <v>153</v>
      </c>
      <c r="N2114" s="139" t="n">
        <f aca="false">(D2114*G2114)*B2114</f>
        <v>0</v>
      </c>
    </row>
    <row r="2115" customFormat="false" ht="12.75" hidden="false" customHeight="false" outlineLevel="0" collapsed="false">
      <c r="A2115" s="160" t="n">
        <v>61208</v>
      </c>
      <c r="B2115" s="86"/>
      <c r="C2115" s="99" t="s">
        <v>29</v>
      </c>
      <c r="D2115" s="99" t="n">
        <v>1</v>
      </c>
      <c r="E2115" s="99" t="n">
        <v>1</v>
      </c>
      <c r="F2115" s="89" t="n">
        <f aca="false">G2115*130</f>
        <v>18382</v>
      </c>
      <c r="G2115" s="100" t="n">
        <v>141.4</v>
      </c>
      <c r="H2115" s="91" t="n">
        <v>1</v>
      </c>
      <c r="I2115" s="92" t="s">
        <v>1891</v>
      </c>
      <c r="J2115" s="136"/>
      <c r="K2115" s="163" t="s">
        <v>2373</v>
      </c>
      <c r="L2115" s="99"/>
      <c r="M2115" s="135" t="n">
        <v>153</v>
      </c>
      <c r="N2115" s="139" t="n">
        <f aca="false">(D2115*G2115)*B2115</f>
        <v>0</v>
      </c>
    </row>
    <row r="2116" s="254" customFormat="true" ht="15" hidden="false" customHeight="true" outlineLevel="0" collapsed="false">
      <c r="A2116" s="404"/>
      <c r="B2116" s="260"/>
      <c r="C2116" s="260"/>
      <c r="D2116" s="260"/>
      <c r="E2116" s="260"/>
      <c r="F2116" s="89" t="n">
        <f aca="false">G2116*130</f>
        <v>0</v>
      </c>
      <c r="G2116" s="260"/>
      <c r="H2116" s="258"/>
      <c r="I2116" s="260"/>
      <c r="J2116" s="260"/>
      <c r="K2116" s="405" t="s">
        <v>2374</v>
      </c>
      <c r="L2116" s="260"/>
      <c r="M2116" s="260"/>
      <c r="N2116" s="145" t="s">
        <v>5</v>
      </c>
    </row>
    <row r="2117" customFormat="false" ht="12.75" hidden="false" customHeight="false" outlineLevel="0" collapsed="false">
      <c r="A2117" s="160" t="n">
        <v>61206</v>
      </c>
      <c r="B2117" s="86"/>
      <c r="C2117" s="99" t="s">
        <v>29</v>
      </c>
      <c r="D2117" s="99" t="n">
        <v>1</v>
      </c>
      <c r="E2117" s="99" t="n">
        <v>1</v>
      </c>
      <c r="F2117" s="89" t="n">
        <f aca="false">G2117*130</f>
        <v>30856</v>
      </c>
      <c r="G2117" s="100" t="n">
        <v>237.35</v>
      </c>
      <c r="H2117" s="91" t="n">
        <v>1</v>
      </c>
      <c r="I2117" s="92" t="s">
        <v>1891</v>
      </c>
      <c r="J2117" s="136"/>
      <c r="K2117" s="163" t="s">
        <v>2375</v>
      </c>
      <c r="L2117" s="99"/>
      <c r="M2117" s="135" t="n">
        <v>153</v>
      </c>
      <c r="N2117" s="139" t="n">
        <f aca="false">(D2117*G2117)*B2117</f>
        <v>0</v>
      </c>
    </row>
    <row r="2118" customFormat="false" ht="12.75" hidden="false" customHeight="false" outlineLevel="0" collapsed="false">
      <c r="A2118" s="160" t="n">
        <v>61232</v>
      </c>
      <c r="B2118" s="86"/>
      <c r="C2118" s="99" t="s">
        <v>29</v>
      </c>
      <c r="D2118" s="99" t="n">
        <v>1</v>
      </c>
      <c r="E2118" s="99" t="n">
        <v>1</v>
      </c>
      <c r="F2118" s="89" t="n">
        <f aca="false">G2118*130</f>
        <v>30856</v>
      </c>
      <c r="G2118" s="100" t="n">
        <v>237.35</v>
      </c>
      <c r="H2118" s="91" t="n">
        <v>1</v>
      </c>
      <c r="I2118" s="92" t="s">
        <v>1891</v>
      </c>
      <c r="J2118" s="136"/>
      <c r="K2118" s="163" t="s">
        <v>2376</v>
      </c>
      <c r="L2118" s="99"/>
      <c r="M2118" s="135" t="n">
        <v>153</v>
      </c>
      <c r="N2118" s="139" t="n">
        <f aca="false">(D2118*G2118)*B2118</f>
        <v>0</v>
      </c>
    </row>
    <row r="2119" customFormat="false" ht="12.75" hidden="false" customHeight="false" outlineLevel="0" collapsed="false">
      <c r="A2119" s="160" t="n">
        <v>61209</v>
      </c>
      <c r="B2119" s="86"/>
      <c r="C2119" s="99" t="s">
        <v>29</v>
      </c>
      <c r="D2119" s="99" t="n">
        <v>1</v>
      </c>
      <c r="E2119" s="99" t="n">
        <v>1</v>
      </c>
      <c r="F2119" s="89" t="n">
        <f aca="false">G2119*130</f>
        <v>30856</v>
      </c>
      <c r="G2119" s="100" t="n">
        <v>237.35</v>
      </c>
      <c r="H2119" s="91" t="n">
        <v>1</v>
      </c>
      <c r="I2119" s="92" t="s">
        <v>1891</v>
      </c>
      <c r="J2119" s="136"/>
      <c r="K2119" s="163" t="s">
        <v>2377</v>
      </c>
      <c r="L2119" s="99"/>
      <c r="M2119" s="135" t="n">
        <v>153</v>
      </c>
      <c r="N2119" s="139" t="n">
        <f aca="false">(D2119*G2119)*B2119</f>
        <v>0</v>
      </c>
    </row>
    <row r="2120" customFormat="false" ht="12.75" hidden="false" customHeight="false" outlineLevel="0" collapsed="false">
      <c r="A2120" s="291"/>
      <c r="B2120" s="406"/>
      <c r="C2120" s="141"/>
      <c r="D2120" s="141"/>
      <c r="E2120" s="141"/>
      <c r="F2120" s="89" t="n">
        <f aca="false">G2120*130</f>
        <v>0</v>
      </c>
      <c r="G2120" s="100" t="n">
        <v>0</v>
      </c>
      <c r="H2120" s="142"/>
      <c r="I2120" s="143"/>
      <c r="J2120" s="136"/>
      <c r="K2120" s="77" t="s">
        <v>2378</v>
      </c>
      <c r="L2120" s="99"/>
      <c r="M2120" s="388"/>
      <c r="N2120" s="145" t="s">
        <v>5</v>
      </c>
    </row>
    <row r="2121" customFormat="false" ht="12.75" hidden="false" customHeight="false" outlineLevel="0" collapsed="false">
      <c r="A2121" s="160" t="n">
        <v>61113</v>
      </c>
      <c r="B2121" s="86"/>
      <c r="C2121" s="99" t="s">
        <v>29</v>
      </c>
      <c r="D2121" s="99" t="n">
        <v>5000</v>
      </c>
      <c r="E2121" s="99" t="n">
        <v>1</v>
      </c>
      <c r="F2121" s="89" t="n">
        <f aca="false">G2121*130</f>
        <v>8</v>
      </c>
      <c r="G2121" s="100" t="n">
        <v>0.06</v>
      </c>
      <c r="H2121" s="91" t="n">
        <v>1</v>
      </c>
      <c r="I2121" s="92" t="s">
        <v>1891</v>
      </c>
      <c r="J2121" s="357" t="s">
        <v>2379</v>
      </c>
      <c r="K2121" s="163" t="s">
        <v>2380</v>
      </c>
      <c r="L2121" s="99"/>
      <c r="M2121" s="166" t="n">
        <v>154</v>
      </c>
      <c r="N2121" s="139" t="n">
        <f aca="false">(D2121*G2121)*B2121</f>
        <v>0</v>
      </c>
    </row>
    <row r="2122" customFormat="false" ht="12.75" hidden="false" customHeight="false" outlineLevel="0" collapsed="false">
      <c r="A2122" s="160" t="n">
        <v>61116</v>
      </c>
      <c r="B2122" s="86"/>
      <c r="C2122" s="99" t="s">
        <v>29</v>
      </c>
      <c r="D2122" s="99" t="n">
        <v>3000</v>
      </c>
      <c r="E2122" s="99" t="n">
        <v>1</v>
      </c>
      <c r="F2122" s="89" t="n">
        <f aca="false">G2122*130</f>
        <v>8</v>
      </c>
      <c r="G2122" s="100" t="n">
        <v>0.06</v>
      </c>
      <c r="H2122" s="91" t="n">
        <v>1</v>
      </c>
      <c r="I2122" s="92" t="s">
        <v>1891</v>
      </c>
      <c r="J2122" s="357" t="s">
        <v>2381</v>
      </c>
      <c r="K2122" s="163" t="s">
        <v>2382</v>
      </c>
      <c r="L2122" s="99"/>
      <c r="M2122" s="166" t="n">
        <v>154</v>
      </c>
      <c r="N2122" s="139" t="n">
        <f aca="false">(D2122*G2122)*B2122</f>
        <v>0</v>
      </c>
    </row>
    <row r="2123" customFormat="false" ht="12.75" hidden="false" customHeight="false" outlineLevel="0" collapsed="false">
      <c r="A2123" s="295"/>
      <c r="B2123" s="77"/>
      <c r="C2123" s="144"/>
      <c r="D2123" s="403" t="n">
        <f aca="false">SUM(B2121:B2122)</f>
        <v>0</v>
      </c>
      <c r="E2123" s="141"/>
      <c r="F2123" s="89" t="n">
        <f aca="false">G2123*130</f>
        <v>0</v>
      </c>
      <c r="G2123" s="83"/>
      <c r="H2123" s="224"/>
      <c r="I2123" s="225"/>
      <c r="J2123" s="227"/>
      <c r="K2123" s="77" t="s">
        <v>2383</v>
      </c>
      <c r="L2123" s="141"/>
      <c r="M2123" s="388"/>
      <c r="N2123" s="145" t="s">
        <v>5</v>
      </c>
    </row>
    <row r="2124" s="254" customFormat="true" ht="12.75" hidden="true" customHeight="false" outlineLevel="0" collapsed="false">
      <c r="A2124" s="400" t="n">
        <v>61120</v>
      </c>
      <c r="B2124" s="86"/>
      <c r="C2124" s="269" t="s">
        <v>29</v>
      </c>
      <c r="D2124" s="401" t="n">
        <v>12</v>
      </c>
      <c r="E2124" s="265" t="n">
        <v>1</v>
      </c>
      <c r="F2124" s="89" t="n">
        <f aca="false">G2124*130</f>
        <v>277</v>
      </c>
      <c r="G2124" s="105" t="n">
        <v>2.13</v>
      </c>
      <c r="H2124" s="91" t="n">
        <v>1</v>
      </c>
      <c r="I2124" s="92" t="s">
        <v>1891</v>
      </c>
      <c r="J2124" s="163"/>
      <c r="K2124" s="402" t="s">
        <v>2384</v>
      </c>
      <c r="L2124" s="265"/>
      <c r="M2124" s="166" t="n">
        <v>154</v>
      </c>
      <c r="N2124" s="139" t="n">
        <f aca="false">(D2124*G2124)*B2124</f>
        <v>0</v>
      </c>
    </row>
    <row r="2125" s="254" customFormat="true" ht="12.75" hidden="true" customHeight="false" outlineLevel="0" collapsed="false">
      <c r="A2125" s="400" t="n">
        <v>61121</v>
      </c>
      <c r="B2125" s="86"/>
      <c r="C2125" s="269" t="s">
        <v>29</v>
      </c>
      <c r="D2125" s="401" t="n">
        <v>12</v>
      </c>
      <c r="E2125" s="265" t="n">
        <v>1</v>
      </c>
      <c r="F2125" s="89" t="n">
        <f aca="false">G2125*130</f>
        <v>196</v>
      </c>
      <c r="G2125" s="105" t="n">
        <v>1.51</v>
      </c>
      <c r="H2125" s="91" t="n">
        <v>1</v>
      </c>
      <c r="I2125" s="92" t="s">
        <v>1891</v>
      </c>
      <c r="J2125" s="163"/>
      <c r="K2125" s="402" t="s">
        <v>2385</v>
      </c>
      <c r="L2125" s="265"/>
      <c r="M2125" s="166" t="n">
        <v>154</v>
      </c>
      <c r="N2125" s="139" t="n">
        <f aca="false">(D2125*G2125)*B2125</f>
        <v>0</v>
      </c>
    </row>
    <row r="2126" s="254" customFormat="true" ht="12.75" hidden="true" customHeight="false" outlineLevel="0" collapsed="false">
      <c r="A2126" s="400" t="n">
        <v>61123</v>
      </c>
      <c r="B2126" s="86"/>
      <c r="C2126" s="269" t="s">
        <v>29</v>
      </c>
      <c r="D2126" s="401" t="n">
        <v>12</v>
      </c>
      <c r="E2126" s="265" t="n">
        <v>1</v>
      </c>
      <c r="F2126" s="89" t="n">
        <f aca="false">G2126*130</f>
        <v>196</v>
      </c>
      <c r="G2126" s="105" t="n">
        <v>1.51</v>
      </c>
      <c r="H2126" s="91" t="n">
        <v>1</v>
      </c>
      <c r="I2126" s="92" t="s">
        <v>1891</v>
      </c>
      <c r="J2126" s="163"/>
      <c r="K2126" s="402" t="s">
        <v>2386</v>
      </c>
      <c r="L2126" s="265"/>
      <c r="M2126" s="166" t="n">
        <v>154</v>
      </c>
      <c r="N2126" s="139" t="n">
        <f aca="false">(D2126*G2126)*B2126</f>
        <v>0</v>
      </c>
    </row>
    <row r="2127" s="254" customFormat="true" ht="12.75" hidden="true" customHeight="false" outlineLevel="0" collapsed="false">
      <c r="A2127" s="400" t="n">
        <v>61124</v>
      </c>
      <c r="B2127" s="86"/>
      <c r="C2127" s="269" t="s">
        <v>29</v>
      </c>
      <c r="D2127" s="401" t="n">
        <v>12</v>
      </c>
      <c r="E2127" s="265" t="n">
        <v>1</v>
      </c>
      <c r="F2127" s="89" t="n">
        <f aca="false">G2127*130</f>
        <v>148</v>
      </c>
      <c r="G2127" s="105" t="n">
        <v>1.14</v>
      </c>
      <c r="H2127" s="91" t="n">
        <v>1</v>
      </c>
      <c r="I2127" s="92" t="s">
        <v>1891</v>
      </c>
      <c r="J2127" s="163"/>
      <c r="K2127" s="402" t="s">
        <v>2387</v>
      </c>
      <c r="L2127" s="265"/>
      <c r="M2127" s="166" t="n">
        <v>154</v>
      </c>
      <c r="N2127" s="139" t="n">
        <f aca="false">(D2127*G2127)*B2127</f>
        <v>0</v>
      </c>
    </row>
    <row r="2128" s="254" customFormat="true" ht="12.75" hidden="true" customHeight="false" outlineLevel="0" collapsed="false">
      <c r="A2128" s="400" t="n">
        <v>61129</v>
      </c>
      <c r="B2128" s="86"/>
      <c r="C2128" s="269" t="s">
        <v>29</v>
      </c>
      <c r="D2128" s="401" t="n">
        <v>3</v>
      </c>
      <c r="E2128" s="265" t="n">
        <v>1</v>
      </c>
      <c r="F2128" s="89" t="n">
        <f aca="false">G2128*130</f>
        <v>1036</v>
      </c>
      <c r="G2128" s="105" t="n">
        <v>7.97</v>
      </c>
      <c r="H2128" s="91" t="n">
        <v>1</v>
      </c>
      <c r="I2128" s="92" t="s">
        <v>1891</v>
      </c>
      <c r="J2128" s="163"/>
      <c r="K2128" s="402" t="s">
        <v>2388</v>
      </c>
      <c r="L2128" s="265"/>
      <c r="M2128" s="166" t="n">
        <v>154</v>
      </c>
      <c r="N2128" s="139" t="n">
        <f aca="false">(D2128*G2128)*B2128</f>
        <v>0</v>
      </c>
    </row>
    <row r="2129" s="254" customFormat="true" ht="12.75" hidden="true" customHeight="false" outlineLevel="0" collapsed="false">
      <c r="A2129" s="400" t="n">
        <v>61130</v>
      </c>
      <c r="B2129" s="86"/>
      <c r="C2129" s="269" t="s">
        <v>29</v>
      </c>
      <c r="D2129" s="401" t="n">
        <v>3</v>
      </c>
      <c r="E2129" s="265" t="n">
        <v>1</v>
      </c>
      <c r="F2129" s="89" t="n">
        <f aca="false">G2129*130</f>
        <v>1080</v>
      </c>
      <c r="G2129" s="105" t="n">
        <v>8.31</v>
      </c>
      <c r="H2129" s="91" t="n">
        <v>1</v>
      </c>
      <c r="I2129" s="92" t="s">
        <v>1891</v>
      </c>
      <c r="J2129" s="163"/>
      <c r="K2129" s="402" t="s">
        <v>2389</v>
      </c>
      <c r="L2129" s="265"/>
      <c r="M2129" s="166" t="n">
        <v>154</v>
      </c>
      <c r="N2129" s="139" t="n">
        <f aca="false">(D2129*G2129)*B2129</f>
        <v>0</v>
      </c>
    </row>
    <row r="2130" s="254" customFormat="true" ht="12.75" hidden="true" customHeight="false" outlineLevel="0" collapsed="false">
      <c r="A2130" s="400" t="n">
        <v>61131</v>
      </c>
      <c r="B2130" s="86"/>
      <c r="C2130" s="269" t="s">
        <v>29</v>
      </c>
      <c r="D2130" s="401" t="n">
        <v>12</v>
      </c>
      <c r="E2130" s="265" t="n">
        <v>1</v>
      </c>
      <c r="F2130" s="89" t="n">
        <f aca="false">G2130*130</f>
        <v>690</v>
      </c>
      <c r="G2130" s="105" t="n">
        <v>5.31</v>
      </c>
      <c r="H2130" s="91" t="n">
        <v>1</v>
      </c>
      <c r="I2130" s="92" t="s">
        <v>1891</v>
      </c>
      <c r="J2130" s="163"/>
      <c r="K2130" s="402" t="s">
        <v>2390</v>
      </c>
      <c r="L2130" s="265"/>
      <c r="M2130" s="166" t="n">
        <v>154</v>
      </c>
      <c r="N2130" s="139" t="n">
        <f aca="false">(D2130*G2130)*B2130</f>
        <v>0</v>
      </c>
    </row>
    <row r="2131" s="254" customFormat="true" ht="12.75" hidden="true" customHeight="false" outlineLevel="0" collapsed="false">
      <c r="A2131" s="400" t="n">
        <v>61132</v>
      </c>
      <c r="B2131" s="86"/>
      <c r="C2131" s="269" t="s">
        <v>29</v>
      </c>
      <c r="D2131" s="401" t="n">
        <v>12</v>
      </c>
      <c r="E2131" s="265" t="n">
        <v>1</v>
      </c>
      <c r="F2131" s="89" t="n">
        <f aca="false">G2131*130</f>
        <v>416</v>
      </c>
      <c r="G2131" s="105" t="n">
        <v>3.2</v>
      </c>
      <c r="H2131" s="91" t="n">
        <v>1</v>
      </c>
      <c r="I2131" s="92" t="s">
        <v>1891</v>
      </c>
      <c r="J2131" s="163"/>
      <c r="K2131" s="402" t="s">
        <v>2391</v>
      </c>
      <c r="L2131" s="265"/>
      <c r="M2131" s="166" t="n">
        <v>154</v>
      </c>
      <c r="N2131" s="139" t="n">
        <f aca="false">(D2131*G2131)*B2131</f>
        <v>0</v>
      </c>
    </row>
    <row r="2132" s="254" customFormat="true" ht="12.75" hidden="true" customHeight="false" outlineLevel="0" collapsed="false">
      <c r="A2132" s="400" t="n">
        <v>61133</v>
      </c>
      <c r="B2132" s="86"/>
      <c r="C2132" s="269" t="s">
        <v>29</v>
      </c>
      <c r="D2132" s="401" t="n">
        <v>12</v>
      </c>
      <c r="E2132" s="265" t="n">
        <v>1</v>
      </c>
      <c r="F2132" s="89" t="n">
        <f aca="false">G2132*130</f>
        <v>196</v>
      </c>
      <c r="G2132" s="105" t="n">
        <v>1.51</v>
      </c>
      <c r="H2132" s="91" t="n">
        <v>1</v>
      </c>
      <c r="I2132" s="92" t="s">
        <v>1891</v>
      </c>
      <c r="J2132" s="163"/>
      <c r="K2132" s="402" t="s">
        <v>2392</v>
      </c>
      <c r="L2132" s="265"/>
      <c r="M2132" s="166" t="n">
        <v>154</v>
      </c>
      <c r="N2132" s="139" t="n">
        <f aca="false">(D2132*G2132)*B2132</f>
        <v>0</v>
      </c>
    </row>
    <row r="2133" s="254" customFormat="true" ht="12.75" hidden="true" customHeight="false" outlineLevel="0" collapsed="false">
      <c r="A2133" s="400" t="n">
        <v>61134</v>
      </c>
      <c r="B2133" s="86"/>
      <c r="C2133" s="269" t="s">
        <v>29</v>
      </c>
      <c r="D2133" s="401" t="n">
        <v>5</v>
      </c>
      <c r="E2133" s="265" t="n">
        <v>1</v>
      </c>
      <c r="F2133" s="89" t="n">
        <f aca="false">G2133*130</f>
        <v>1833</v>
      </c>
      <c r="G2133" s="105" t="n">
        <v>14.1</v>
      </c>
      <c r="H2133" s="91" t="n">
        <v>1</v>
      </c>
      <c r="I2133" s="92" t="s">
        <v>1891</v>
      </c>
      <c r="J2133" s="163"/>
      <c r="K2133" s="402" t="s">
        <v>2393</v>
      </c>
      <c r="L2133" s="265"/>
      <c r="M2133" s="166" t="n">
        <v>154</v>
      </c>
      <c r="N2133" s="139" t="n">
        <f aca="false">(D2133*G2133)*B2133</f>
        <v>0</v>
      </c>
    </row>
    <row r="2134" s="254" customFormat="true" ht="12.75" hidden="true" customHeight="false" outlineLevel="0" collapsed="false">
      <c r="A2134" s="400" t="n">
        <v>61135</v>
      </c>
      <c r="B2134" s="86"/>
      <c r="C2134" s="269" t="s">
        <v>29</v>
      </c>
      <c r="D2134" s="401" t="n">
        <v>3</v>
      </c>
      <c r="E2134" s="265" t="n">
        <v>1</v>
      </c>
      <c r="F2134" s="89" t="n">
        <f aca="false">G2134*130</f>
        <v>1141</v>
      </c>
      <c r="G2134" s="105" t="n">
        <v>8.78</v>
      </c>
      <c r="H2134" s="91" t="n">
        <v>1</v>
      </c>
      <c r="I2134" s="92" t="s">
        <v>1891</v>
      </c>
      <c r="J2134" s="163"/>
      <c r="K2134" s="402" t="s">
        <v>2394</v>
      </c>
      <c r="L2134" s="265"/>
      <c r="M2134" s="166" t="n">
        <v>155</v>
      </c>
      <c r="N2134" s="139" t="n">
        <f aca="false">(D2134*G2134)*B2134</f>
        <v>0</v>
      </c>
    </row>
    <row r="2135" s="254" customFormat="true" ht="12.75" hidden="true" customHeight="false" outlineLevel="0" collapsed="false">
      <c r="A2135" s="400" t="n">
        <v>61136</v>
      </c>
      <c r="B2135" s="86"/>
      <c r="C2135" s="269" t="s">
        <v>29</v>
      </c>
      <c r="D2135" s="401" t="n">
        <v>12</v>
      </c>
      <c r="E2135" s="265" t="n">
        <v>1</v>
      </c>
      <c r="F2135" s="89" t="n">
        <f aca="false">G2135*130</f>
        <v>521</v>
      </c>
      <c r="G2135" s="105" t="n">
        <v>4.01</v>
      </c>
      <c r="H2135" s="91" t="n">
        <v>1</v>
      </c>
      <c r="I2135" s="92" t="s">
        <v>1891</v>
      </c>
      <c r="J2135" s="163"/>
      <c r="K2135" s="402" t="s">
        <v>2395</v>
      </c>
      <c r="L2135" s="265"/>
      <c r="M2135" s="166" t="n">
        <v>155</v>
      </c>
      <c r="N2135" s="139" t="n">
        <f aca="false">(D2135*G2135)*B2135</f>
        <v>0</v>
      </c>
    </row>
    <row r="2136" s="254" customFormat="true" ht="12.75" hidden="true" customHeight="false" outlineLevel="0" collapsed="false">
      <c r="A2136" s="400" t="n">
        <v>61137</v>
      </c>
      <c r="B2136" s="86"/>
      <c r="C2136" s="269" t="s">
        <v>29</v>
      </c>
      <c r="D2136" s="401" t="n">
        <v>12</v>
      </c>
      <c r="E2136" s="265" t="n">
        <v>1</v>
      </c>
      <c r="F2136" s="89" t="n">
        <f aca="false">G2136*130</f>
        <v>299</v>
      </c>
      <c r="G2136" s="105" t="n">
        <v>2.3</v>
      </c>
      <c r="H2136" s="91" t="n">
        <v>1</v>
      </c>
      <c r="I2136" s="92" t="s">
        <v>1891</v>
      </c>
      <c r="J2136" s="163"/>
      <c r="K2136" s="402" t="s">
        <v>2396</v>
      </c>
      <c r="L2136" s="265"/>
      <c r="M2136" s="166" t="n">
        <v>155</v>
      </c>
      <c r="N2136" s="139" t="n">
        <f aca="false">(D2136*G2136)*B2136</f>
        <v>0</v>
      </c>
    </row>
    <row r="2137" s="254" customFormat="true" ht="12.75" hidden="true" customHeight="false" outlineLevel="0" collapsed="false">
      <c r="A2137" s="400" t="n">
        <v>61138</v>
      </c>
      <c r="B2137" s="86"/>
      <c r="C2137" s="269" t="s">
        <v>29</v>
      </c>
      <c r="D2137" s="401" t="n">
        <v>12</v>
      </c>
      <c r="E2137" s="265" t="n">
        <v>1</v>
      </c>
      <c r="F2137" s="89" t="n">
        <f aca="false">G2137*130</f>
        <v>465</v>
      </c>
      <c r="G2137" s="105" t="n">
        <v>3.58</v>
      </c>
      <c r="H2137" s="91" t="n">
        <v>1</v>
      </c>
      <c r="I2137" s="92" t="s">
        <v>1891</v>
      </c>
      <c r="J2137" s="163"/>
      <c r="K2137" s="402" t="s">
        <v>2397</v>
      </c>
      <c r="L2137" s="265"/>
      <c r="M2137" s="166" t="n">
        <v>155</v>
      </c>
      <c r="N2137" s="139" t="n">
        <f aca="false">(D2137*G2137)*B2137</f>
        <v>0</v>
      </c>
    </row>
    <row r="2138" s="254" customFormat="true" ht="12.75" hidden="true" customHeight="false" outlineLevel="0" collapsed="false">
      <c r="A2138" s="400" t="n">
        <v>61139</v>
      </c>
      <c r="B2138" s="86"/>
      <c r="C2138" s="269" t="s">
        <v>29</v>
      </c>
      <c r="D2138" s="401" t="n">
        <v>3</v>
      </c>
      <c r="E2138" s="265" t="n">
        <v>1</v>
      </c>
      <c r="F2138" s="89" t="n">
        <f aca="false">G2138*130</f>
        <v>2166</v>
      </c>
      <c r="G2138" s="105" t="n">
        <v>16.66</v>
      </c>
      <c r="H2138" s="91" t="n">
        <v>1</v>
      </c>
      <c r="I2138" s="92" t="s">
        <v>1891</v>
      </c>
      <c r="J2138" s="163"/>
      <c r="K2138" s="402" t="s">
        <v>2398</v>
      </c>
      <c r="L2138" s="265"/>
      <c r="M2138" s="166" t="n">
        <v>155</v>
      </c>
      <c r="N2138" s="139" t="n">
        <f aca="false">(D2138*G2138)*B2138</f>
        <v>0</v>
      </c>
    </row>
    <row r="2139" s="254" customFormat="true" ht="12.75" hidden="true" customHeight="false" outlineLevel="0" collapsed="false">
      <c r="A2139" s="400" t="n">
        <v>61140</v>
      </c>
      <c r="B2139" s="86"/>
      <c r="C2139" s="269" t="s">
        <v>29</v>
      </c>
      <c r="D2139" s="401" t="n">
        <v>3</v>
      </c>
      <c r="E2139" s="265" t="n">
        <v>1</v>
      </c>
      <c r="F2139" s="89" t="n">
        <f aca="false">G2139*130</f>
        <v>651</v>
      </c>
      <c r="G2139" s="105" t="n">
        <v>5.01</v>
      </c>
      <c r="H2139" s="91" t="n">
        <v>1</v>
      </c>
      <c r="I2139" s="92" t="s">
        <v>1891</v>
      </c>
      <c r="J2139" s="163"/>
      <c r="K2139" s="402" t="s">
        <v>2399</v>
      </c>
      <c r="L2139" s="265"/>
      <c r="M2139" s="166" t="n">
        <v>155</v>
      </c>
      <c r="N2139" s="139" t="n">
        <f aca="false">(D2139*G2139)*B2139</f>
        <v>0</v>
      </c>
    </row>
    <row r="2140" s="254" customFormat="true" ht="12.75" hidden="true" customHeight="false" outlineLevel="0" collapsed="false">
      <c r="A2140" s="400" t="n">
        <v>61141</v>
      </c>
      <c r="B2140" s="86"/>
      <c r="C2140" s="269" t="s">
        <v>29</v>
      </c>
      <c r="D2140" s="401" t="n">
        <v>12</v>
      </c>
      <c r="E2140" s="265" t="n">
        <v>1</v>
      </c>
      <c r="F2140" s="89" t="n">
        <f aca="false">G2140*130</f>
        <v>424</v>
      </c>
      <c r="G2140" s="105" t="n">
        <v>3.26</v>
      </c>
      <c r="H2140" s="91" t="n">
        <v>1</v>
      </c>
      <c r="I2140" s="92" t="s">
        <v>1891</v>
      </c>
      <c r="J2140" s="163"/>
      <c r="K2140" s="402" t="s">
        <v>2400</v>
      </c>
      <c r="L2140" s="265"/>
      <c r="M2140" s="166" t="n">
        <v>155</v>
      </c>
      <c r="N2140" s="139" t="n">
        <f aca="false">(D2140*G2140)*B2140</f>
        <v>0</v>
      </c>
    </row>
    <row r="2141" s="254" customFormat="true" ht="12.75" hidden="true" customHeight="false" outlineLevel="0" collapsed="false">
      <c r="A2141" s="400" t="n">
        <v>61142</v>
      </c>
      <c r="B2141" s="86"/>
      <c r="C2141" s="269" t="s">
        <v>29</v>
      </c>
      <c r="D2141" s="401" t="n">
        <v>12</v>
      </c>
      <c r="E2141" s="265" t="n">
        <v>1</v>
      </c>
      <c r="F2141" s="89" t="n">
        <f aca="false">G2141*130</f>
        <v>233</v>
      </c>
      <c r="G2141" s="105" t="n">
        <v>1.79</v>
      </c>
      <c r="H2141" s="91" t="n">
        <v>1</v>
      </c>
      <c r="I2141" s="92" t="s">
        <v>1891</v>
      </c>
      <c r="J2141" s="163"/>
      <c r="K2141" s="402" t="s">
        <v>2401</v>
      </c>
      <c r="L2141" s="265"/>
      <c r="M2141" s="166" t="n">
        <v>155</v>
      </c>
      <c r="N2141" s="139" t="n">
        <f aca="false">(D2141*G2141)*B2141</f>
        <v>0</v>
      </c>
    </row>
    <row r="2142" s="254" customFormat="true" ht="12.75" hidden="true" customHeight="false" outlineLevel="0" collapsed="false">
      <c r="A2142" s="400" t="n">
        <v>61143</v>
      </c>
      <c r="B2142" s="86"/>
      <c r="C2142" s="269" t="s">
        <v>29</v>
      </c>
      <c r="D2142" s="401" t="n">
        <v>3</v>
      </c>
      <c r="E2142" s="265" t="n">
        <v>1</v>
      </c>
      <c r="F2142" s="89" t="n">
        <f aca="false">G2142*130</f>
        <v>351</v>
      </c>
      <c r="G2142" s="105" t="n">
        <v>2.7</v>
      </c>
      <c r="H2142" s="91" t="n">
        <v>1</v>
      </c>
      <c r="I2142" s="92" t="s">
        <v>1891</v>
      </c>
      <c r="J2142" s="163"/>
      <c r="K2142" s="402" t="s">
        <v>2402</v>
      </c>
      <c r="L2142" s="265"/>
      <c r="M2142" s="166" t="n">
        <v>155</v>
      </c>
      <c r="N2142" s="139" t="n">
        <f aca="false">(D2142*G2142)*B2142</f>
        <v>0</v>
      </c>
    </row>
    <row r="2143" s="254" customFormat="true" ht="12.75" hidden="true" customHeight="false" outlineLevel="0" collapsed="false">
      <c r="A2143" s="400" t="n">
        <v>61144</v>
      </c>
      <c r="B2143" s="86"/>
      <c r="C2143" s="269" t="s">
        <v>29</v>
      </c>
      <c r="D2143" s="401" t="n">
        <v>3</v>
      </c>
      <c r="E2143" s="265" t="n">
        <v>1</v>
      </c>
      <c r="F2143" s="89" t="n">
        <f aca="false">G2143*130</f>
        <v>501</v>
      </c>
      <c r="G2143" s="105" t="n">
        <v>3.85</v>
      </c>
      <c r="H2143" s="91" t="n">
        <v>1</v>
      </c>
      <c r="I2143" s="92" t="s">
        <v>1891</v>
      </c>
      <c r="J2143" s="163"/>
      <c r="K2143" s="402" t="s">
        <v>2403</v>
      </c>
      <c r="L2143" s="265"/>
      <c r="M2143" s="166" t="n">
        <v>155</v>
      </c>
      <c r="N2143" s="139" t="n">
        <f aca="false">(D2143*G2143)*B2143</f>
        <v>0</v>
      </c>
    </row>
    <row r="2144" customFormat="false" ht="12.75" hidden="true" customHeight="false" outlineLevel="0" collapsed="false">
      <c r="A2144" s="76"/>
      <c r="B2144" s="140"/>
      <c r="C2144" s="141"/>
      <c r="D2144" s="403" t="n">
        <f aca="false">SUM(B2124:B2143)/4</f>
        <v>0</v>
      </c>
      <c r="E2144" s="141"/>
      <c r="F2144" s="89" t="n">
        <f aca="false">G2144*130</f>
        <v>0</v>
      </c>
      <c r="G2144" s="83"/>
      <c r="H2144" s="224"/>
      <c r="I2144" s="225"/>
      <c r="J2144" s="77"/>
      <c r="K2144" s="77" t="s">
        <v>2404</v>
      </c>
      <c r="L2144" s="78"/>
      <c r="M2144" s="144"/>
      <c r="N2144" s="145" t="s">
        <v>5</v>
      </c>
    </row>
    <row r="2145" customFormat="false" ht="12.75" hidden="false" customHeight="false" outlineLevel="0" collapsed="false">
      <c r="A2145" s="160" t="n">
        <v>66006</v>
      </c>
      <c r="B2145" s="86"/>
      <c r="C2145" s="99" t="s">
        <v>29</v>
      </c>
      <c r="D2145" s="99" t="n">
        <v>1</v>
      </c>
      <c r="E2145" s="99" t="n">
        <v>1</v>
      </c>
      <c r="F2145" s="89" t="n">
        <f aca="false">G2145*130</f>
        <v>4456</v>
      </c>
      <c r="G2145" s="371" t="n">
        <v>34.28</v>
      </c>
      <c r="H2145" s="91" t="n">
        <v>1</v>
      </c>
      <c r="I2145" s="92" t="s">
        <v>1891</v>
      </c>
      <c r="J2145" s="398"/>
      <c r="K2145" s="163" t="s">
        <v>2405</v>
      </c>
      <c r="L2145" s="99"/>
      <c r="M2145" s="166" t="n">
        <v>156</v>
      </c>
      <c r="N2145" s="139" t="n">
        <f aca="false">(D2145*G2145)*B2145</f>
        <v>0</v>
      </c>
    </row>
    <row r="2146" customFormat="false" ht="12.75" hidden="false" customHeight="false" outlineLevel="0" collapsed="false">
      <c r="A2146" s="160" t="n">
        <v>66002</v>
      </c>
      <c r="B2146" s="86"/>
      <c r="C2146" s="99" t="s">
        <v>29</v>
      </c>
      <c r="D2146" s="99" t="n">
        <v>1</v>
      </c>
      <c r="E2146" s="99" t="n">
        <v>1</v>
      </c>
      <c r="F2146" s="89" t="n">
        <f aca="false">G2146*130</f>
        <v>5753</v>
      </c>
      <c r="G2146" s="371" t="n">
        <v>44.25</v>
      </c>
      <c r="H2146" s="91" t="n">
        <v>1</v>
      </c>
      <c r="I2146" s="92" t="s">
        <v>1891</v>
      </c>
      <c r="J2146" s="398"/>
      <c r="K2146" s="163" t="s">
        <v>2406</v>
      </c>
      <c r="L2146" s="99"/>
      <c r="M2146" s="166" t="n">
        <v>156</v>
      </c>
      <c r="N2146" s="139" t="n">
        <f aca="false">(D2146*G2146)*B2146</f>
        <v>0</v>
      </c>
    </row>
    <row r="2147" customFormat="false" ht="12.75" hidden="false" customHeight="false" outlineLevel="0" collapsed="false">
      <c r="A2147" s="160" t="n">
        <v>66007</v>
      </c>
      <c r="B2147" s="86"/>
      <c r="C2147" s="99" t="s">
        <v>29</v>
      </c>
      <c r="D2147" s="99" t="n">
        <v>1</v>
      </c>
      <c r="E2147" s="99" t="n">
        <v>1</v>
      </c>
      <c r="F2147" s="89" t="n">
        <f aca="false">G2147*130</f>
        <v>11252</v>
      </c>
      <c r="G2147" s="371" t="n">
        <v>86.55</v>
      </c>
      <c r="H2147" s="91" t="n">
        <v>1</v>
      </c>
      <c r="I2147" s="92" t="s">
        <v>1891</v>
      </c>
      <c r="J2147" s="398"/>
      <c r="K2147" s="163" t="s">
        <v>2407</v>
      </c>
      <c r="L2147" s="99"/>
      <c r="M2147" s="166" t="n">
        <v>156</v>
      </c>
      <c r="N2147" s="139" t="n">
        <f aca="false">(D2147*G2147)*B2147</f>
        <v>0</v>
      </c>
    </row>
    <row r="2148" customFormat="false" ht="12.75" hidden="false" customHeight="false" outlineLevel="0" collapsed="false">
      <c r="A2148" s="160" t="n">
        <v>66003</v>
      </c>
      <c r="B2148" s="86"/>
      <c r="C2148" s="99" t="s">
        <v>29</v>
      </c>
      <c r="D2148" s="99" t="n">
        <v>1</v>
      </c>
      <c r="E2148" s="99" t="n">
        <v>1</v>
      </c>
      <c r="F2148" s="89" t="n">
        <f aca="false">G2148*130</f>
        <v>4082</v>
      </c>
      <c r="G2148" s="371" t="n">
        <v>31.4</v>
      </c>
      <c r="H2148" s="91" t="n">
        <v>1</v>
      </c>
      <c r="I2148" s="92" t="s">
        <v>1891</v>
      </c>
      <c r="J2148" s="398"/>
      <c r="K2148" s="163" t="s">
        <v>2408</v>
      </c>
      <c r="L2148" s="99"/>
      <c r="M2148" s="166" t="n">
        <v>156</v>
      </c>
      <c r="N2148" s="139" t="n">
        <f aca="false">(D2148*G2148)*B2148</f>
        <v>0</v>
      </c>
    </row>
    <row r="2149" customFormat="false" ht="12.75" hidden="false" customHeight="false" outlineLevel="0" collapsed="false">
      <c r="A2149" s="160" t="n">
        <v>66008</v>
      </c>
      <c r="B2149" s="86"/>
      <c r="C2149" s="99" t="s">
        <v>29</v>
      </c>
      <c r="D2149" s="99" t="n">
        <v>1</v>
      </c>
      <c r="E2149" s="99" t="n">
        <v>1</v>
      </c>
      <c r="F2149" s="89" t="n">
        <f aca="false">G2149*130</f>
        <v>7734</v>
      </c>
      <c r="G2149" s="371" t="n">
        <v>59.49</v>
      </c>
      <c r="H2149" s="91" t="n">
        <v>1</v>
      </c>
      <c r="I2149" s="92" t="s">
        <v>1891</v>
      </c>
      <c r="J2149" s="398"/>
      <c r="K2149" s="163" t="s">
        <v>2409</v>
      </c>
      <c r="L2149" s="99"/>
      <c r="M2149" s="166" t="n">
        <v>156</v>
      </c>
      <c r="N2149" s="139" t="n">
        <f aca="false">(D2149*G2149)*B2149</f>
        <v>0</v>
      </c>
    </row>
    <row r="2150" customFormat="false" ht="12.75" hidden="false" customHeight="false" outlineLevel="0" collapsed="false">
      <c r="A2150" s="160" t="n">
        <v>66009</v>
      </c>
      <c r="B2150" s="86"/>
      <c r="C2150" s="99" t="s">
        <v>29</v>
      </c>
      <c r="D2150" s="99" t="n">
        <v>1</v>
      </c>
      <c r="E2150" s="99" t="n">
        <v>1</v>
      </c>
      <c r="F2150" s="89" t="n">
        <f aca="false">G2150*130</f>
        <v>1296</v>
      </c>
      <c r="G2150" s="371" t="n">
        <v>9.97</v>
      </c>
      <c r="H2150" s="91" t="n">
        <v>1</v>
      </c>
      <c r="I2150" s="92" t="s">
        <v>1891</v>
      </c>
      <c r="J2150" s="398"/>
      <c r="K2150" s="163" t="s">
        <v>2410</v>
      </c>
      <c r="L2150" s="99"/>
      <c r="M2150" s="166" t="n">
        <v>156</v>
      </c>
      <c r="N2150" s="139" t="n">
        <f aca="false">(D2150*G2150)*B2150</f>
        <v>0</v>
      </c>
    </row>
    <row r="2151" customFormat="false" ht="12.75" hidden="false" customHeight="false" outlineLevel="0" collapsed="false">
      <c r="A2151" s="160" t="n">
        <v>66011</v>
      </c>
      <c r="B2151" s="86"/>
      <c r="C2151" s="99" t="s">
        <v>29</v>
      </c>
      <c r="D2151" s="99" t="n">
        <v>1</v>
      </c>
      <c r="E2151" s="99" t="n">
        <v>1</v>
      </c>
      <c r="F2151" s="89" t="n">
        <f aca="false">G2151*130</f>
        <v>4329</v>
      </c>
      <c r="G2151" s="371" t="n">
        <v>33.3</v>
      </c>
      <c r="H2151" s="91" t="n">
        <v>1</v>
      </c>
      <c r="I2151" s="92" t="s">
        <v>1891</v>
      </c>
      <c r="J2151" s="398"/>
      <c r="K2151" s="163" t="s">
        <v>2411</v>
      </c>
      <c r="L2151" s="99"/>
      <c r="M2151" s="166" t="n">
        <v>156</v>
      </c>
      <c r="N2151" s="139" t="n">
        <f aca="false">(D2151*G2151)*B2151</f>
        <v>0</v>
      </c>
    </row>
    <row r="2152" customFormat="false" ht="12.75" hidden="false" customHeight="false" outlineLevel="0" collapsed="false">
      <c r="A2152" s="160" t="n">
        <v>66012</v>
      </c>
      <c r="B2152" s="86"/>
      <c r="C2152" s="99" t="s">
        <v>29</v>
      </c>
      <c r="D2152" s="99" t="n">
        <v>1</v>
      </c>
      <c r="E2152" s="99" t="n">
        <v>1</v>
      </c>
      <c r="F2152" s="89" t="n">
        <f aca="false">G2152*130</f>
        <v>5629</v>
      </c>
      <c r="G2152" s="371" t="n">
        <v>43.3</v>
      </c>
      <c r="H2152" s="91" t="n">
        <v>1</v>
      </c>
      <c r="I2152" s="92" t="s">
        <v>1891</v>
      </c>
      <c r="J2152" s="398"/>
      <c r="K2152" s="163" t="s">
        <v>2412</v>
      </c>
      <c r="L2152" s="99"/>
      <c r="M2152" s="166" t="n">
        <v>156</v>
      </c>
      <c r="N2152" s="139" t="n">
        <f aca="false">(D2152*G2152)*B2152</f>
        <v>0</v>
      </c>
    </row>
    <row r="2153" customFormat="false" ht="12.75" hidden="false" customHeight="false" outlineLevel="0" collapsed="false">
      <c r="A2153" s="160" t="n">
        <v>66015</v>
      </c>
      <c r="B2153" s="86"/>
      <c r="C2153" s="118" t="s">
        <v>29</v>
      </c>
      <c r="D2153" s="118" t="n">
        <v>1</v>
      </c>
      <c r="E2153" s="118" t="n">
        <v>1</v>
      </c>
      <c r="F2153" s="89" t="n">
        <f aca="false">G2153*130</f>
        <v>4193</v>
      </c>
      <c r="G2153" s="369" t="n">
        <v>32.25</v>
      </c>
      <c r="H2153" s="113" t="n">
        <v>1</v>
      </c>
      <c r="I2153" s="114" t="s">
        <v>1891</v>
      </c>
      <c r="J2153" s="407"/>
      <c r="K2153" s="151" t="s">
        <v>2413</v>
      </c>
      <c r="L2153" s="118"/>
      <c r="M2153" s="166" t="n">
        <v>156</v>
      </c>
      <c r="N2153" s="139" t="n">
        <f aca="false">(D2153*G2153)*B2153</f>
        <v>0</v>
      </c>
    </row>
    <row r="2154" customFormat="false" ht="12.75" hidden="false" customHeight="false" outlineLevel="0" collapsed="false">
      <c r="A2154" s="160" t="n">
        <v>66016</v>
      </c>
      <c r="B2154" s="86"/>
      <c r="C2154" s="118" t="s">
        <v>29</v>
      </c>
      <c r="D2154" s="118" t="n">
        <v>1</v>
      </c>
      <c r="E2154" s="118" t="n">
        <v>1</v>
      </c>
      <c r="F2154" s="89" t="n">
        <f aca="false">G2154*130</f>
        <v>3494</v>
      </c>
      <c r="G2154" s="369" t="n">
        <v>26.88</v>
      </c>
      <c r="H2154" s="113" t="n">
        <v>1</v>
      </c>
      <c r="I2154" s="114" t="s">
        <v>1891</v>
      </c>
      <c r="J2154" s="407"/>
      <c r="K2154" s="151" t="s">
        <v>2414</v>
      </c>
      <c r="L2154" s="118"/>
      <c r="M2154" s="166" t="n">
        <v>156</v>
      </c>
      <c r="N2154" s="139" t="n">
        <f aca="false">(D2154*G2154)*B2154</f>
        <v>0</v>
      </c>
    </row>
    <row r="2155" customFormat="false" ht="18" hidden="false" customHeight="false" outlineLevel="0" collapsed="false">
      <c r="A2155" s="76"/>
      <c r="B2155" s="77"/>
      <c r="C2155" s="78"/>
      <c r="D2155" s="246" t="n">
        <f aca="false">(B2145*4)+(B2146*7)+(B2147*10)+(B2148*3.5)+(B2149*10)+(B2150*1)+(B2153*5.88)+(B2154*2.4)+(B2151*4)+(B2152*10)</f>
        <v>0</v>
      </c>
      <c r="E2155" s="77"/>
      <c r="F2155" s="79"/>
      <c r="G2155" s="80"/>
      <c r="H2155" s="81"/>
      <c r="I2155" s="82"/>
      <c r="J2155" s="102"/>
      <c r="K2155" s="134"/>
      <c r="L2155" s="77"/>
      <c r="M2155" s="83"/>
      <c r="N2155" s="84" t="s">
        <v>5</v>
      </c>
    </row>
    <row r="2156" customFormat="false" ht="12.75" hidden="false" customHeight="false" outlineLevel="0" collapsed="false">
      <c r="A2156" s="408" t="s">
        <v>2415</v>
      </c>
      <c r="B2156" s="173"/>
      <c r="C2156" s="409"/>
      <c r="D2156" s="410"/>
      <c r="E2156" s="409"/>
      <c r="F2156" s="411"/>
      <c r="G2156" s="45"/>
      <c r="H2156" s="408"/>
      <c r="I2156" s="408" t="s">
        <v>2416</v>
      </c>
      <c r="J2156" s="412"/>
      <c r="K2156" s="413"/>
      <c r="L2156" s="414"/>
      <c r="M2156" s="415"/>
      <c r="N2156" s="416" t="s">
        <v>5</v>
      </c>
    </row>
    <row r="2157" customFormat="false" ht="12.75" hidden="false" customHeight="false" outlineLevel="0" collapsed="false">
      <c r="A2157" s="417"/>
      <c r="B2157" s="173"/>
      <c r="C2157" s="409"/>
      <c r="D2157" s="410"/>
      <c r="E2157" s="409"/>
      <c r="F2157" s="411"/>
      <c r="G2157" s="45"/>
      <c r="H2157" s="408"/>
      <c r="I2157" s="408" t="s">
        <v>2417</v>
      </c>
      <c r="J2157" s="412"/>
      <c r="K2157" s="413"/>
      <c r="L2157" s="414"/>
      <c r="M2157" s="415"/>
      <c r="N2157" s="416" t="s">
        <v>5</v>
      </c>
    </row>
    <row r="2158" customFormat="false" ht="12.75" hidden="true" customHeight="false" outlineLevel="0" collapsed="false">
      <c r="A2158" s="418"/>
      <c r="B2158" s="419"/>
      <c r="C2158" s="414"/>
      <c r="D2158" s="420"/>
      <c r="E2158" s="414"/>
      <c r="F2158" s="421"/>
      <c r="J2158" s="412"/>
      <c r="K2158" s="413"/>
      <c r="L2158" s="414"/>
      <c r="M2158" s="422" t="s">
        <v>2418</v>
      </c>
      <c r="N2158" s="423" t="n">
        <f aca="false">SUM(N12:N2154)</f>
        <v>0</v>
      </c>
    </row>
    <row r="2159" customFormat="false" ht="12.75" hidden="true" customHeight="false" outlineLevel="0" collapsed="false">
      <c r="A2159" s="418"/>
      <c r="B2159" s="419"/>
      <c r="C2159" s="414"/>
      <c r="D2159" s="420"/>
      <c r="E2159" s="414"/>
      <c r="F2159" s="421"/>
      <c r="J2159" s="412"/>
      <c r="K2159" s="413"/>
      <c r="L2159" s="414"/>
      <c r="M2159" s="422" t="s">
        <v>2419</v>
      </c>
      <c r="N2159" s="424" t="n">
        <f aca="false">IF(N2158&lt;1500,(N2158*15%),"")</f>
        <v>0</v>
      </c>
    </row>
    <row r="2160" customFormat="false" ht="15" hidden="true" customHeight="false" outlineLevel="0" collapsed="false">
      <c r="A2160" s="425"/>
      <c r="B2160" s="419"/>
      <c r="C2160" s="414"/>
      <c r="D2160" s="420"/>
      <c r="E2160" s="414"/>
      <c r="F2160" s="421"/>
      <c r="J2160" s="412"/>
      <c r="K2160" s="413"/>
      <c r="L2160" s="414"/>
      <c r="M2160" s="426" t="s">
        <v>2420</v>
      </c>
      <c r="N2160" s="427" t="n">
        <f aca="false">SUM(N2158:N2159)</f>
        <v>0</v>
      </c>
    </row>
    <row r="2161" customFormat="false" ht="12.75" hidden="true" customHeight="false" outlineLevel="0" collapsed="false">
      <c r="A2161" s="425"/>
      <c r="B2161" s="419"/>
      <c r="C2161" s="414"/>
      <c r="D2161" s="420"/>
      <c r="E2161" s="414"/>
      <c r="F2161" s="421"/>
      <c r="J2161" s="412"/>
      <c r="K2161" s="413"/>
      <c r="L2161" s="414"/>
      <c r="M2161" s="422"/>
      <c r="N2161" s="416" t="s">
        <v>5</v>
      </c>
    </row>
    <row r="2162" customFormat="false" ht="12.75" hidden="true" customHeight="false" outlineLevel="0" collapsed="false">
      <c r="A2162" s="418"/>
      <c r="B2162" s="419"/>
      <c r="C2162" s="414"/>
      <c r="D2162" s="420"/>
      <c r="E2162" s="414"/>
      <c r="F2162" s="421"/>
      <c r="J2162" s="412"/>
      <c r="K2162" s="413"/>
      <c r="L2162" s="414"/>
      <c r="M2162" s="428" t="s">
        <v>2421</v>
      </c>
      <c r="N2162" s="415" t="n">
        <f aca="false">(D865+D943+D996+D1039+D1117+D1170+D1223+D1231+D1707+D1830+D1843+D1980+D2003+D2025+D2037+D2041+D2047+D2051+D2056+D2060+D2073+D2082+D2090+D2095+D2103+D2123+D2144+D2155)/50</f>
        <v>0</v>
      </c>
    </row>
    <row r="2163" s="254" customFormat="true" ht="12.75" hidden="true" customHeight="false" outlineLevel="0" collapsed="false">
      <c r="A2163" s="418"/>
      <c r="C2163" s="429"/>
      <c r="D2163" s="430"/>
      <c r="E2163" s="431"/>
      <c r="F2163" s="432"/>
      <c r="G2163" s="249"/>
      <c r="H2163" s="273"/>
      <c r="I2163" s="273"/>
      <c r="J2163" s="433"/>
      <c r="K2163" s="27"/>
      <c r="L2163" s="249"/>
      <c r="M2163" s="434" t="s">
        <v>2422</v>
      </c>
      <c r="N2163" s="435" t="s">
        <v>5</v>
      </c>
    </row>
    <row r="2164" s="254" customFormat="true" ht="12.75" hidden="false" customHeight="false" outlineLevel="0" collapsed="false">
      <c r="A2164" s="436"/>
      <c r="C2164" s="429"/>
      <c r="D2164" s="430"/>
      <c r="E2164" s="431"/>
      <c r="F2164" s="432"/>
      <c r="G2164" s="249"/>
      <c r="H2164" s="273"/>
      <c r="I2164" s="273"/>
      <c r="J2164" s="433"/>
      <c r="K2164" s="27"/>
      <c r="L2164" s="249"/>
      <c r="N2164" s="435" t="s">
        <v>5</v>
      </c>
    </row>
    <row r="2165" s="254" customFormat="true" ht="12.75" hidden="false" customHeight="false" outlineLevel="0" collapsed="false">
      <c r="A2165" s="437"/>
      <c r="B2165" s="438"/>
      <c r="C2165" s="439"/>
      <c r="D2165" s="440"/>
      <c r="E2165" s="441"/>
      <c r="F2165" s="442"/>
      <c r="G2165" s="430"/>
      <c r="H2165" s="443"/>
      <c r="I2165" s="443"/>
      <c r="J2165" s="431"/>
      <c r="L2165" s="433"/>
      <c r="M2165" s="422" t="s">
        <v>2423</v>
      </c>
      <c r="N2165" s="435" t="s">
        <v>5</v>
      </c>
    </row>
    <row r="2166" s="254" customFormat="true" ht="12.75" hidden="false" customHeight="false" outlineLevel="0" collapsed="false">
      <c r="A2166" s="444"/>
      <c r="B2166" s="445"/>
      <c r="C2166" s="446"/>
      <c r="D2166" s="439"/>
      <c r="F2166" s="447"/>
      <c r="G2166" s="448"/>
      <c r="H2166" s="449"/>
      <c r="I2166" s="449"/>
      <c r="J2166" s="450"/>
      <c r="K2166" s="451"/>
      <c r="L2166" s="452"/>
      <c r="M2166" s="429"/>
      <c r="N2166" s="435" t="s">
        <v>5</v>
      </c>
    </row>
    <row r="2167" s="254" customFormat="true" ht="12.75" hidden="false" customHeight="false" outlineLevel="0" collapsed="false">
      <c r="A2167" s="444"/>
      <c r="B2167" s="445"/>
      <c r="C2167" s="446"/>
      <c r="D2167" s="439"/>
      <c r="F2167" s="447"/>
      <c r="G2167" s="441"/>
      <c r="H2167" s="453"/>
      <c r="I2167" s="453"/>
      <c r="J2167" s="454"/>
      <c r="K2167" s="455"/>
      <c r="L2167" s="456"/>
      <c r="M2167" s="429"/>
      <c r="N2167" s="457" t="s">
        <v>5</v>
      </c>
    </row>
    <row r="2168" s="254" customFormat="true" ht="12.75" hidden="false" customHeight="false" outlineLevel="0" collapsed="false">
      <c r="A2168" s="458"/>
      <c r="B2168" s="458"/>
      <c r="C2168" s="458"/>
      <c r="D2168" s="458"/>
      <c r="E2168" s="459" t="s">
        <v>2424</v>
      </c>
      <c r="F2168" s="460"/>
      <c r="G2168" s="461" t="s">
        <v>2425</v>
      </c>
      <c r="H2168" s="102"/>
      <c r="I2168" s="462" t="s">
        <v>2426</v>
      </c>
      <c r="J2168" s="107"/>
      <c r="K2168" s="107"/>
      <c r="L2168" s="463"/>
      <c r="M2168" s="464"/>
      <c r="N2168" s="457" t="s">
        <v>5</v>
      </c>
    </row>
    <row r="2169" s="254" customFormat="true" ht="12.75" hidden="false" customHeight="false" outlineLevel="0" collapsed="false">
      <c r="A2169" s="465"/>
      <c r="B2169" s="445"/>
      <c r="C2169" s="466"/>
      <c r="D2169" s="438"/>
      <c r="E2169" s="467" t="s">
        <v>2427</v>
      </c>
      <c r="F2169" s="468"/>
      <c r="G2169" s="469" t="s">
        <v>2428</v>
      </c>
      <c r="H2169" s="470"/>
      <c r="I2169" s="471" t="s">
        <v>2429</v>
      </c>
      <c r="J2169" s="472"/>
      <c r="K2169" s="473"/>
      <c r="L2169" s="474"/>
      <c r="M2169" s="475"/>
      <c r="N2169" s="457" t="s">
        <v>5</v>
      </c>
    </row>
    <row r="2170" s="254" customFormat="true" ht="12.75" hidden="false" customHeight="false" outlineLevel="0" collapsed="false">
      <c r="A2170" s="444"/>
      <c r="B2170" s="438"/>
      <c r="C2170" s="446"/>
      <c r="D2170" s="439"/>
      <c r="E2170" s="476" t="s">
        <v>2430</v>
      </c>
      <c r="F2170" s="477"/>
      <c r="G2170" s="471" t="s">
        <v>2431</v>
      </c>
      <c r="H2170" s="102"/>
      <c r="I2170" s="478" t="s">
        <v>2432</v>
      </c>
      <c r="J2170" s="479"/>
      <c r="K2170" s="473"/>
      <c r="L2170" s="474"/>
      <c r="M2170" s="475"/>
      <c r="N2170" s="457" t="s">
        <v>5</v>
      </c>
    </row>
    <row r="2171" s="254" customFormat="true" ht="12.75" hidden="false" customHeight="false" outlineLevel="0" collapsed="false">
      <c r="A2171" s="444"/>
      <c r="B2171" s="445"/>
      <c r="C2171" s="446"/>
      <c r="D2171" s="439"/>
      <c r="E2171" s="480" t="s">
        <v>2433</v>
      </c>
      <c r="F2171" s="481"/>
      <c r="G2171" s="478" t="s">
        <v>2434</v>
      </c>
      <c r="H2171" s="102"/>
      <c r="I2171" s="482" t="s">
        <v>2435</v>
      </c>
      <c r="J2171" s="483"/>
      <c r="K2171" s="484"/>
      <c r="L2171" s="474"/>
      <c r="M2171" s="475"/>
      <c r="N2171" s="457" t="s">
        <v>5</v>
      </c>
    </row>
    <row r="2172" s="254" customFormat="true" ht="12.75" hidden="false" customHeight="false" outlineLevel="0" collapsed="false">
      <c r="A2172" s="437"/>
      <c r="B2172" s="458"/>
      <c r="C2172" s="458"/>
      <c r="D2172" s="458"/>
      <c r="E2172" s="480" t="s">
        <v>2436</v>
      </c>
      <c r="F2172" s="481"/>
      <c r="G2172" s="478" t="s">
        <v>2437</v>
      </c>
      <c r="H2172" s="102"/>
      <c r="I2172" s="482" t="s">
        <v>2438</v>
      </c>
      <c r="J2172" s="483"/>
      <c r="K2172" s="484"/>
      <c r="L2172" s="474"/>
      <c r="M2172" s="475"/>
      <c r="N2172" s="457" t="s">
        <v>5</v>
      </c>
    </row>
    <row r="2173" customFormat="false" ht="12.75" hidden="false" customHeight="false" outlineLevel="0" collapsed="false">
      <c r="A2173" s="465"/>
      <c r="B2173" s="438"/>
      <c r="C2173" s="438"/>
      <c r="D2173" s="438"/>
      <c r="H2173" s="414"/>
      <c r="I2173" s="1"/>
      <c r="N2173" s="457" t="s">
        <v>5</v>
      </c>
    </row>
    <row r="2174" customFormat="false" ht="12.75" hidden="false" customHeight="false" outlineLevel="0" collapsed="false">
      <c r="A2174" s="485"/>
      <c r="B2174" s="438"/>
      <c r="C2174" s="440"/>
      <c r="D2174" s="439"/>
      <c r="N2174" s="457" t="s">
        <v>5</v>
      </c>
    </row>
    <row r="2175" customFormat="false" ht="12.75" hidden="false" customHeight="false" outlineLevel="0" collapsed="false">
      <c r="A2175" s="466"/>
      <c r="B2175" s="466"/>
      <c r="C2175" s="466"/>
      <c r="D2175" s="466"/>
      <c r="N2175" s="457" t="s">
        <v>5</v>
      </c>
    </row>
    <row r="2176" customFormat="false" ht="15" hidden="false" customHeight="false" outlineLevel="0" collapsed="false">
      <c r="E2176" s="486"/>
      <c r="F2176" s="487"/>
      <c r="N2176" s="457" t="s">
        <v>5</v>
      </c>
    </row>
    <row r="2177" customFormat="false" ht="15" hidden="false" customHeight="false" outlineLevel="0" collapsed="false">
      <c r="E2177" s="486"/>
      <c r="F2177" s="487"/>
      <c r="N2177" s="457" t="s">
        <v>5</v>
      </c>
    </row>
    <row r="2180" customFormat="false" ht="12.75" hidden="false" customHeight="false" outlineLevel="0" collapsed="false">
      <c r="A2180" s="488" t="s">
        <v>2439</v>
      </c>
    </row>
    <row r="2181" customFormat="false" ht="15" hidden="false" customHeight="false" outlineLevel="0" collapsed="false">
      <c r="A2181" s="489" t="s">
        <v>2440</v>
      </c>
      <c r="E2181" s="486"/>
      <c r="F2181" s="487"/>
    </row>
    <row r="2182" customFormat="false" ht="15" hidden="false" customHeight="false" outlineLevel="0" collapsed="false">
      <c r="A2182" s="489" t="s">
        <v>2441</v>
      </c>
      <c r="E2182" s="486"/>
      <c r="F2182" s="487"/>
    </row>
    <row r="2183" customFormat="false" ht="12.75" hidden="false" customHeight="false" outlineLevel="0" collapsed="false">
      <c r="A2183" s="489" t="s">
        <v>2442</v>
      </c>
    </row>
    <row r="2184" customFormat="false" ht="12.75" hidden="false" customHeight="false" outlineLevel="0" collapsed="false">
      <c r="A2184" s="489" t="s">
        <v>2443</v>
      </c>
    </row>
    <row r="2185" customFormat="false" ht="12.75" hidden="false" customHeight="false" outlineLevel="0" collapsed="false">
      <c r="A2185" s="490" t="s">
        <v>2444</v>
      </c>
    </row>
    <row r="2186" customFormat="false" ht="12.75" hidden="false" customHeight="false" outlineLevel="0" collapsed="false">
      <c r="A2186" s="490" t="s">
        <v>2445</v>
      </c>
    </row>
    <row r="2187" customFormat="false" ht="12.75" hidden="false" customHeight="false" outlineLevel="0" collapsed="false">
      <c r="A2187" s="490" t="s">
        <v>2446</v>
      </c>
    </row>
    <row r="2188" customFormat="false" ht="12.75" hidden="false" customHeight="false" outlineLevel="0" collapsed="false">
      <c r="A2188" s="491" t="s">
        <v>2447</v>
      </c>
    </row>
    <row r="2189" customFormat="false" ht="12.75" hidden="false" customHeight="false" outlineLevel="0" collapsed="false">
      <c r="A2189" s="492" t="s">
        <v>2448</v>
      </c>
    </row>
    <row r="2190" customFormat="false" ht="12.75" hidden="false" customHeight="false" outlineLevel="0" collapsed="false">
      <c r="A2190" s="492" t="s">
        <v>2449</v>
      </c>
    </row>
    <row r="1048576" customFormat="false" ht="12.8" hidden="false" customHeight="false" outlineLevel="0" collapsed="false"/>
  </sheetData>
  <autoFilter ref="N1:N2177"/>
  <mergeCells count="41">
    <mergeCell ref="D4:M4"/>
    <mergeCell ref="I1983:J1983"/>
    <mergeCell ref="I1984:J1984"/>
    <mergeCell ref="I1985:J1985"/>
    <mergeCell ref="I1986:J1986"/>
    <mergeCell ref="I1987:J1987"/>
    <mergeCell ref="I1988:J1988"/>
    <mergeCell ref="I1989:J1989"/>
    <mergeCell ref="I1990:J1990"/>
    <mergeCell ref="I1991:J1991"/>
    <mergeCell ref="I1992:J1992"/>
    <mergeCell ref="I1993:J1993"/>
    <mergeCell ref="I1994:J1994"/>
    <mergeCell ref="I1995:J1995"/>
    <mergeCell ref="I1996:J1996"/>
    <mergeCell ref="I1997:J1997"/>
    <mergeCell ref="I1998:J1998"/>
    <mergeCell ref="I1999:J1999"/>
    <mergeCell ref="I2000:J2000"/>
    <mergeCell ref="I2001:J2001"/>
    <mergeCell ref="I2002:J2002"/>
    <mergeCell ref="I2005:J2005"/>
    <mergeCell ref="I2006:J2006"/>
    <mergeCell ref="I2007:J2007"/>
    <mergeCell ref="I2008:J2008"/>
    <mergeCell ref="I2009:J2009"/>
    <mergeCell ref="I2010:J2010"/>
    <mergeCell ref="I2011:J2011"/>
    <mergeCell ref="I2012:J2012"/>
    <mergeCell ref="I2013:J2013"/>
    <mergeCell ref="I2014:J2014"/>
    <mergeCell ref="I2015:J2015"/>
    <mergeCell ref="I2016:J2016"/>
    <mergeCell ref="I2017:J2017"/>
    <mergeCell ref="I2018:J2018"/>
    <mergeCell ref="I2019:J2019"/>
    <mergeCell ref="I2020:J2020"/>
    <mergeCell ref="I2021:J2021"/>
    <mergeCell ref="I2022:J2022"/>
    <mergeCell ref="I2023:J2023"/>
    <mergeCell ref="I2024:J2024"/>
  </mergeCells>
  <hyperlinks>
    <hyperlink ref="D4" r:id="rId1" display="https://shop.hollandbulbmarket.nl/downloads/Catalogus_HBM_Autumn_2022-2023.pdf"/>
    <hyperlink ref="A2190" r:id="rId2" display="info@center-flowers.com"/>
  </hyperlinks>
  <printOptions headings="false" gridLines="false" gridLinesSet="true" horizontalCentered="false" verticalCentered="false"/>
  <pageMargins left="0.236111111111111" right="0.157638888888889" top="0.590972222222222" bottom="0.590972222222222" header="0.315277777777778" footer="0.315277777777778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&amp;C&amp;D</oddHeader>
    <oddFooter>&amp;CPage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LibreOffice/7.2.4.1$Windows_X86_64 LibreOffice_project/27d75539669ac387bb498e35313b970b7fe9c4f9</Application>
  <AppVersion>15.0000</AppVersion>
  <Company>HBM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2009-03-20T13:11:17Z</dcterms:created>
  <dc:creator>Roland</dc:creator>
  <dc:description/>
  <dc:language>ru-RU</dc:language>
  <cp:lastModifiedBy/>
  <cp:lastPrinted>2022-05-12T12:45:07Z</cp:lastPrinted>
  <dcterms:modified xsi:type="dcterms:W3CDTF">2022-05-24T15:54:11Z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